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01"/>
  <workbookPr defaultThemeVersion="124226"/>
  <mc:AlternateContent xmlns:mc="http://schemas.openxmlformats.org/markup-compatibility/2006">
    <mc:Choice Requires="x15">
      <x15ac:absPath xmlns:x15ac="http://schemas.microsoft.com/office/spreadsheetml/2010/11/ac" url="S:\Public - 2010\Analytical Procedures\TDF Fiber-Food\TDF - Data Spreadsheets\"/>
    </mc:Choice>
  </mc:AlternateContent>
  <xr:revisionPtr revIDLastSave="0" documentId="13_ncr:1_{DB6FFF91-7C3E-4F8F-9427-1F5D93066030}" xr6:coauthVersionLast="47" xr6:coauthVersionMax="47" xr10:uidLastSave="{00000000-0000-0000-0000-000000000000}"/>
  <bookViews>
    <workbookView xWindow="-120" yWindow="-120" windowWidth="29040" windowHeight="16440" activeTab="1" xr2:uid="{00000000-000D-0000-FFFF-FFFF00000000}"/>
  </bookViews>
  <sheets>
    <sheet name="Volume Calibration Worksheet" sheetId="21" r:id="rId1"/>
    <sheet name="Instructions" sheetId="16" r:id="rId2"/>
    <sheet name="IDF_SDF (AOAC 991.43)" sheetId="6" r:id="rId3"/>
    <sheet name="TDF (AOAC 991.43)" sheetId="13" r:id="rId4"/>
    <sheet name="TDF (AOAC 985.29)" sheetId="17" r:id="rId5"/>
    <sheet name="IDF_SDF (AOAC 2011.25)" sheetId="18" r:id="rId6"/>
    <sheet name="TDF (AOAC 2009.01)" sheetId="19" r:id="rId7"/>
    <sheet name="TDF (AOAC 2017.16)" sheetId="23" r:id="rId8"/>
    <sheet name="IDF_SDF (AOAC 2022.01)" sheetId="22" r:id="rId9"/>
    <sheet name="BLANK" sheetId="14" r:id="rId10"/>
  </sheets>
  <externalReferences>
    <externalReference r:id="rId11"/>
  </externalReferences>
  <definedNames>
    <definedName name="samples">'[1]Drop-Down Lists'!$G$2:$G$199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9" i="13" l="1"/>
  <c r="J9" i="6"/>
  <c r="N9" i="23"/>
  <c r="N9" i="13" l="1"/>
  <c r="K14" i="23" l="1"/>
  <c r="L14" i="23" s="1"/>
  <c r="I14" i="23"/>
  <c r="H14" i="23"/>
  <c r="J13" i="23"/>
  <c r="H13" i="23"/>
  <c r="N13" i="23" s="1"/>
  <c r="K12" i="23"/>
  <c r="L12" i="23" s="1"/>
  <c r="H12" i="23"/>
  <c r="I12" i="23" s="1"/>
  <c r="J11" i="23"/>
  <c r="H11" i="23"/>
  <c r="K10" i="23"/>
  <c r="L10" i="23" s="1"/>
  <c r="I10" i="23"/>
  <c r="H10" i="23"/>
  <c r="J9" i="23"/>
  <c r="H9" i="23"/>
  <c r="N18" i="22"/>
  <c r="L23" i="22"/>
  <c r="K23" i="22"/>
  <c r="H23" i="22"/>
  <c r="I23" i="22" s="1"/>
  <c r="D23" i="22"/>
  <c r="B23" i="22"/>
  <c r="J22" i="22"/>
  <c r="H22" i="22"/>
  <c r="I22" i="22" s="1"/>
  <c r="D22" i="22"/>
  <c r="N22" i="22" s="1"/>
  <c r="B22" i="22"/>
  <c r="L21" i="22"/>
  <c r="K21" i="22"/>
  <c r="H21" i="22"/>
  <c r="I21" i="22" s="1"/>
  <c r="D21" i="22"/>
  <c r="B21" i="22"/>
  <c r="J20" i="22"/>
  <c r="I20" i="22"/>
  <c r="H20" i="22"/>
  <c r="D20" i="22"/>
  <c r="N20" i="22" s="1"/>
  <c r="B20" i="22"/>
  <c r="K19" i="22"/>
  <c r="L19" i="22" s="1"/>
  <c r="H19" i="22"/>
  <c r="I19" i="22" s="1"/>
  <c r="D19" i="22"/>
  <c r="B19" i="22"/>
  <c r="J18" i="22"/>
  <c r="H18" i="22"/>
  <c r="I18" i="22" s="1"/>
  <c r="D18" i="22"/>
  <c r="B18" i="22"/>
  <c r="L14" i="22"/>
  <c r="K14" i="22"/>
  <c r="H14" i="22"/>
  <c r="I14" i="22" s="1"/>
  <c r="J13" i="22"/>
  <c r="H13" i="22"/>
  <c r="N13" i="22" s="1"/>
  <c r="N29" i="22" s="1"/>
  <c r="L12" i="22"/>
  <c r="K12" i="22"/>
  <c r="H12" i="22"/>
  <c r="I12" i="22" s="1"/>
  <c r="J11" i="22"/>
  <c r="H11" i="22"/>
  <c r="N11" i="22" s="1"/>
  <c r="N27" i="22" s="1"/>
  <c r="L10" i="22"/>
  <c r="K10" i="22"/>
  <c r="H10" i="22"/>
  <c r="I10" i="22" s="1"/>
  <c r="J9" i="22"/>
  <c r="H9" i="22"/>
  <c r="N9" i="22" s="1"/>
  <c r="N25" i="22" s="1"/>
  <c r="N11" i="23" l="1"/>
  <c r="I9" i="23"/>
  <c r="I11" i="23"/>
  <c r="I13" i="23"/>
  <c r="I9" i="22"/>
  <c r="I11" i="22"/>
  <c r="I13" i="22"/>
  <c r="BV22" i="21" l="1"/>
  <c r="BT22" i="21"/>
  <c r="BR22" i="21"/>
  <c r="BP22" i="21"/>
  <c r="BN22" i="21"/>
  <c r="BL22" i="21"/>
  <c r="BJ22" i="21"/>
  <c r="BH22" i="21"/>
  <c r="BF22" i="21"/>
  <c r="BD22" i="21"/>
  <c r="BB22" i="21"/>
  <c r="AZ22" i="21"/>
  <c r="AX22" i="21"/>
  <c r="AV22" i="21"/>
  <c r="AT22" i="21"/>
  <c r="AR22" i="21"/>
  <c r="AP22" i="21"/>
  <c r="AN22" i="21"/>
  <c r="AL22" i="21"/>
  <c r="AJ22" i="21"/>
  <c r="AH22" i="21"/>
  <c r="AF22" i="21"/>
  <c r="AD22" i="21"/>
  <c r="AB22" i="21"/>
  <c r="Z22" i="21"/>
  <c r="X22" i="21"/>
  <c r="V22" i="21"/>
  <c r="T22" i="21"/>
  <c r="R22" i="21"/>
  <c r="P22" i="21"/>
  <c r="N22" i="21"/>
  <c r="CF22" i="21" s="1"/>
  <c r="L22" i="21"/>
  <c r="CD22" i="21" s="1"/>
  <c r="J22" i="21"/>
  <c r="CB22" i="21" s="1"/>
  <c r="H22" i="21"/>
  <c r="BZ22" i="21" s="1"/>
  <c r="F22" i="21"/>
  <c r="BX22" i="21" s="1"/>
  <c r="CD21" i="21"/>
  <c r="CB21" i="21"/>
  <c r="BZ21" i="21"/>
  <c r="BV21" i="21"/>
  <c r="BT21" i="21"/>
  <c r="BR21" i="21"/>
  <c r="BP21" i="21"/>
  <c r="BN21" i="21"/>
  <c r="BL21" i="21"/>
  <c r="BJ21" i="21"/>
  <c r="BH21" i="21"/>
  <c r="BF21" i="21"/>
  <c r="BD21" i="21"/>
  <c r="BB21" i="21"/>
  <c r="AZ21" i="21"/>
  <c r="AX21" i="21"/>
  <c r="AV21" i="21"/>
  <c r="AT21" i="21"/>
  <c r="AR21" i="21"/>
  <c r="AP21" i="21"/>
  <c r="AN21" i="21"/>
  <c r="AL21" i="21"/>
  <c r="AJ21" i="21"/>
  <c r="AH21" i="21"/>
  <c r="AF21" i="21"/>
  <c r="AD21" i="21"/>
  <c r="AB21" i="21"/>
  <c r="Z21" i="21"/>
  <c r="X21" i="21"/>
  <c r="V21" i="21"/>
  <c r="T21" i="21"/>
  <c r="R21" i="21"/>
  <c r="P21" i="21"/>
  <c r="N21" i="21"/>
  <c r="CF21" i="21" s="1"/>
  <c r="L21" i="21"/>
  <c r="J21" i="21"/>
  <c r="H21" i="21"/>
  <c r="F21" i="21"/>
  <c r="BX21" i="21" s="1"/>
  <c r="BV20" i="21"/>
  <c r="BT20" i="21"/>
  <c r="BR20" i="21"/>
  <c r="BP20" i="21"/>
  <c r="BN20" i="21"/>
  <c r="BL20" i="21"/>
  <c r="BJ20" i="21"/>
  <c r="BH20" i="21"/>
  <c r="BF20" i="21"/>
  <c r="BD20" i="21"/>
  <c r="BB20" i="21"/>
  <c r="AZ20" i="21"/>
  <c r="AX20" i="21"/>
  <c r="AV20" i="21"/>
  <c r="AT20" i="21"/>
  <c r="AR20" i="21"/>
  <c r="AP20" i="21"/>
  <c r="AN20" i="21"/>
  <c r="AL20" i="21"/>
  <c r="AJ20" i="21"/>
  <c r="AH20" i="21"/>
  <c r="AF20" i="21"/>
  <c r="AD20" i="21"/>
  <c r="AB20" i="21"/>
  <c r="Z20" i="21"/>
  <c r="X20" i="21"/>
  <c r="V20" i="21"/>
  <c r="T20" i="21"/>
  <c r="R20" i="21"/>
  <c r="P20" i="21"/>
  <c r="N20" i="21"/>
  <c r="CF20" i="21" s="1"/>
  <c r="L20" i="21"/>
  <c r="CD20" i="21" s="1"/>
  <c r="J20" i="21"/>
  <c r="CB20" i="21" s="1"/>
  <c r="H20" i="21"/>
  <c r="BZ20" i="21" s="1"/>
  <c r="F20" i="21"/>
  <c r="BX20" i="21" s="1"/>
  <c r="CD19" i="21"/>
  <c r="CB19" i="21"/>
  <c r="BZ19" i="21"/>
  <c r="BV19" i="21"/>
  <c r="BT19" i="21"/>
  <c r="BR19" i="21"/>
  <c r="BP19" i="21"/>
  <c r="BN19" i="21"/>
  <c r="BL19" i="21"/>
  <c r="BJ19" i="21"/>
  <c r="BH19" i="21"/>
  <c r="BF19" i="21"/>
  <c r="BD19" i="21"/>
  <c r="BB19" i="21"/>
  <c r="AZ19" i="21"/>
  <c r="AX19" i="21"/>
  <c r="AV19" i="21"/>
  <c r="AT19" i="21"/>
  <c r="AR19" i="21"/>
  <c r="AP19" i="21"/>
  <c r="AN19" i="21"/>
  <c r="AL19" i="21"/>
  <c r="AJ19" i="21"/>
  <c r="AH19" i="21"/>
  <c r="AF19" i="21"/>
  <c r="AD19" i="21"/>
  <c r="AB19" i="21"/>
  <c r="Z19" i="21"/>
  <c r="X19" i="21"/>
  <c r="V19" i="21"/>
  <c r="T19" i="21"/>
  <c r="R19" i="21"/>
  <c r="P19" i="21"/>
  <c r="N19" i="21"/>
  <c r="CF19" i="21" s="1"/>
  <c r="L19" i="21"/>
  <c r="J19" i="21"/>
  <c r="H19" i="21"/>
  <c r="F19" i="21"/>
  <c r="BX19" i="21" s="1"/>
  <c r="BV18" i="21"/>
  <c r="BT18" i="21"/>
  <c r="BR18" i="21"/>
  <c r="BP18" i="21"/>
  <c r="BN18" i="21"/>
  <c r="BL18" i="21"/>
  <c r="BJ18" i="21"/>
  <c r="BH18" i="21"/>
  <c r="BF18" i="21"/>
  <c r="BD18" i="21"/>
  <c r="BB18" i="21"/>
  <c r="AZ18" i="21"/>
  <c r="AX18" i="21"/>
  <c r="AV18" i="21"/>
  <c r="AT18" i="21"/>
  <c r="AR18" i="21"/>
  <c r="AR24" i="21" s="1"/>
  <c r="AP18" i="21"/>
  <c r="AP24" i="21" s="1"/>
  <c r="AN18" i="21"/>
  <c r="AN24" i="21" s="1"/>
  <c r="AL18" i="21"/>
  <c r="AL24" i="21" s="1"/>
  <c r="AJ18" i="21"/>
  <c r="AJ24" i="21" s="1"/>
  <c r="AH18" i="21"/>
  <c r="AH24" i="21" s="1"/>
  <c r="AF18" i="21"/>
  <c r="AF24" i="21" s="1"/>
  <c r="AD18" i="21"/>
  <c r="AD24" i="21" s="1"/>
  <c r="AB18" i="21"/>
  <c r="Z18" i="21"/>
  <c r="X18" i="21"/>
  <c r="V18" i="21"/>
  <c r="T18" i="21"/>
  <c r="R18" i="21"/>
  <c r="P18" i="21"/>
  <c r="N18" i="21"/>
  <c r="CF18" i="21" s="1"/>
  <c r="L18" i="21"/>
  <c r="CD18" i="21" s="1"/>
  <c r="J18" i="21"/>
  <c r="J24" i="21" s="1"/>
  <c r="H18" i="21"/>
  <c r="BZ18" i="21" s="1"/>
  <c r="F18" i="21"/>
  <c r="F24" i="21" s="1"/>
  <c r="CD17" i="21"/>
  <c r="CB17" i="21"/>
  <c r="BZ17" i="21"/>
  <c r="BV17" i="21"/>
  <c r="BV24" i="21" s="1"/>
  <c r="BT17" i="21"/>
  <c r="BT24" i="21" s="1"/>
  <c r="BR17" i="21"/>
  <c r="BR24" i="21" s="1"/>
  <c r="BP17" i="21"/>
  <c r="BP24" i="21" s="1"/>
  <c r="BN17" i="21"/>
  <c r="BN23" i="21" s="1"/>
  <c r="BL17" i="21"/>
  <c r="BL23" i="21" s="1"/>
  <c r="BJ17" i="21"/>
  <c r="BJ23" i="21" s="1"/>
  <c r="BH17" i="21"/>
  <c r="BH23" i="21" s="1"/>
  <c r="BF17" i="21"/>
  <c r="BF23" i="21" s="1"/>
  <c r="BD17" i="21"/>
  <c r="BD23" i="21" s="1"/>
  <c r="BB17" i="21"/>
  <c r="BB23" i="21" s="1"/>
  <c r="AZ17" i="21"/>
  <c r="AZ23" i="21" s="1"/>
  <c r="AX17" i="21"/>
  <c r="AX24" i="21" s="1"/>
  <c r="AV17" i="21"/>
  <c r="AV24" i="21" s="1"/>
  <c r="AT17" i="21"/>
  <c r="AT23" i="21" s="1"/>
  <c r="AR17" i="21"/>
  <c r="AR23" i="21" s="1"/>
  <c r="AP17" i="21"/>
  <c r="AP23" i="21" s="1"/>
  <c r="AN17" i="21"/>
  <c r="AN23" i="21" s="1"/>
  <c r="AL17" i="21"/>
  <c r="AL23" i="21" s="1"/>
  <c r="AJ17" i="21"/>
  <c r="AJ23" i="21" s="1"/>
  <c r="AH17" i="21"/>
  <c r="AH23" i="21" s="1"/>
  <c r="AF17" i="21"/>
  <c r="AF23" i="21" s="1"/>
  <c r="AD17" i="21"/>
  <c r="AD23" i="21" s="1"/>
  <c r="AB17" i="21"/>
  <c r="AB23" i="21" s="1"/>
  <c r="Z17" i="21"/>
  <c r="Z23" i="21" s="1"/>
  <c r="X17" i="21"/>
  <c r="X24" i="21" s="1"/>
  <c r="V17" i="21"/>
  <c r="V24" i="21" s="1"/>
  <c r="T17" i="21"/>
  <c r="T24" i="21" s="1"/>
  <c r="R17" i="21"/>
  <c r="R24" i="21" s="1"/>
  <c r="P17" i="21"/>
  <c r="P24" i="21" s="1"/>
  <c r="N17" i="21"/>
  <c r="N24" i="21" s="1"/>
  <c r="L17" i="21"/>
  <c r="L23" i="21" s="1"/>
  <c r="J17" i="21"/>
  <c r="J23" i="21" s="1"/>
  <c r="H17" i="21"/>
  <c r="H23" i="21" s="1"/>
  <c r="F17" i="21"/>
  <c r="BX17" i="21" s="1"/>
  <c r="BX24" i="21" l="1"/>
  <c r="BX23" i="21"/>
  <c r="BZ24" i="21"/>
  <c r="CB23" i="21"/>
  <c r="CD24" i="21"/>
  <c r="BZ23" i="21"/>
  <c r="P23" i="21"/>
  <c r="R23" i="21"/>
  <c r="T23" i="21"/>
  <c r="BB24" i="21"/>
  <c r="BD24" i="21"/>
  <c r="BF24" i="21"/>
  <c r="V23" i="21"/>
  <c r="X23" i="21"/>
  <c r="BP23" i="21"/>
  <c r="AZ24" i="21"/>
  <c r="F23" i="21"/>
  <c r="BR23" i="21"/>
  <c r="BT23" i="21"/>
  <c r="BV23" i="21"/>
  <c r="Z24" i="21"/>
  <c r="AB24" i="21"/>
  <c r="BH24" i="21"/>
  <c r="BJ24" i="21"/>
  <c r="BL24" i="21"/>
  <c r="BN24" i="21"/>
  <c r="N23" i="21"/>
  <c r="AV23" i="21"/>
  <c r="AX23" i="21"/>
  <c r="BX18" i="21"/>
  <c r="L24" i="21"/>
  <c r="AT24" i="21"/>
  <c r="CB18" i="21"/>
  <c r="CB24" i="21"/>
  <c r="CD23" i="21"/>
  <c r="CF17" i="21"/>
  <c r="H24" i="21"/>
  <c r="C29" i="16"/>
  <c r="K14" i="19"/>
  <c r="L14" i="19" s="1"/>
  <c r="H14" i="19"/>
  <c r="J13" i="19"/>
  <c r="H13" i="19"/>
  <c r="I13" i="19" s="1"/>
  <c r="K12" i="19"/>
  <c r="L12" i="19" s="1"/>
  <c r="H12" i="19"/>
  <c r="N11" i="19" s="1"/>
  <c r="J11" i="19"/>
  <c r="H11" i="19"/>
  <c r="I11" i="19" s="1"/>
  <c r="K10" i="19"/>
  <c r="L10" i="19" s="1"/>
  <c r="H10" i="19"/>
  <c r="J9" i="19"/>
  <c r="H9" i="19"/>
  <c r="I9" i="19" s="1"/>
  <c r="K23" i="18"/>
  <c r="L23" i="18" s="1"/>
  <c r="H23" i="18"/>
  <c r="I23" i="18" s="1"/>
  <c r="D23" i="18"/>
  <c r="B23" i="18"/>
  <c r="J22" i="18"/>
  <c r="H22" i="18"/>
  <c r="I22" i="18" s="1"/>
  <c r="D22" i="18"/>
  <c r="B22" i="18"/>
  <c r="K21" i="18"/>
  <c r="L21" i="18" s="1"/>
  <c r="H21" i="18"/>
  <c r="I21" i="18" s="1"/>
  <c r="D21" i="18"/>
  <c r="B21" i="18"/>
  <c r="J20" i="18"/>
  <c r="H20" i="18"/>
  <c r="D20" i="18"/>
  <c r="B20" i="18"/>
  <c r="K19" i="18"/>
  <c r="L19" i="18" s="1"/>
  <c r="H19" i="18"/>
  <c r="I19" i="18" s="1"/>
  <c r="D19" i="18"/>
  <c r="B19" i="18"/>
  <c r="J18" i="18"/>
  <c r="H18" i="18"/>
  <c r="I18" i="18" s="1"/>
  <c r="D18" i="18"/>
  <c r="B18" i="18"/>
  <c r="K14" i="18"/>
  <c r="L14" i="18" s="1"/>
  <c r="H14" i="18"/>
  <c r="I14" i="18" s="1"/>
  <c r="J13" i="18"/>
  <c r="H13" i="18"/>
  <c r="I13" i="18" s="1"/>
  <c r="K12" i="18"/>
  <c r="L12" i="18" s="1"/>
  <c r="H12" i="18"/>
  <c r="I12" i="18" s="1"/>
  <c r="J11" i="18"/>
  <c r="H11" i="18"/>
  <c r="I11" i="18" s="1"/>
  <c r="K10" i="18"/>
  <c r="L10" i="18" s="1"/>
  <c r="H10" i="18"/>
  <c r="I10" i="18" s="1"/>
  <c r="J9" i="18"/>
  <c r="H9" i="18"/>
  <c r="I9" i="18" s="1"/>
  <c r="K14" i="17"/>
  <c r="L14" i="17" s="1"/>
  <c r="H14" i="17"/>
  <c r="I14" i="17" s="1"/>
  <c r="J13" i="17"/>
  <c r="H13" i="17"/>
  <c r="I13" i="17" s="1"/>
  <c r="K12" i="17"/>
  <c r="L12" i="17" s="1"/>
  <c r="H12" i="17"/>
  <c r="I12" i="17" s="1"/>
  <c r="J11" i="17"/>
  <c r="H11" i="17"/>
  <c r="I11" i="17" s="1"/>
  <c r="K10" i="17"/>
  <c r="L10" i="17" s="1"/>
  <c r="H10" i="17"/>
  <c r="I10" i="17" s="1"/>
  <c r="N9" i="17"/>
  <c r="J9" i="17"/>
  <c r="H9" i="17"/>
  <c r="I9" i="17" s="1"/>
  <c r="CF24" i="21" l="1"/>
  <c r="CF23" i="21"/>
  <c r="N9" i="19"/>
  <c r="N13" i="19"/>
  <c r="N13" i="17"/>
  <c r="N18" i="18"/>
  <c r="N20" i="18"/>
  <c r="N11" i="17"/>
  <c r="I20" i="18"/>
  <c r="N22" i="18"/>
  <c r="I12" i="19"/>
  <c r="I14" i="19"/>
  <c r="I10" i="19"/>
  <c r="N9" i="18"/>
  <c r="N25" i="18" s="1"/>
  <c r="N11" i="18"/>
  <c r="N27" i="18" s="1"/>
  <c r="N13" i="18"/>
  <c r="N29" i="18" s="1"/>
  <c r="H14" i="13"/>
  <c r="H13" i="13"/>
  <c r="N13" i="13" s="1"/>
  <c r="H12" i="13"/>
  <c r="H11" i="13"/>
  <c r="H10" i="13"/>
  <c r="H9" i="13"/>
  <c r="H23" i="6"/>
  <c r="H22" i="6"/>
  <c r="H21" i="6"/>
  <c r="H20" i="6"/>
  <c r="H19" i="6"/>
  <c r="H18" i="6"/>
  <c r="H23" i="14"/>
  <c r="H22" i="14"/>
  <c r="H21" i="14"/>
  <c r="H20" i="14"/>
  <c r="H19" i="14"/>
  <c r="H18" i="14"/>
  <c r="H14" i="14"/>
  <c r="H13" i="14"/>
  <c r="H12" i="14"/>
  <c r="H11" i="14"/>
  <c r="H10" i="14"/>
  <c r="H9" i="14"/>
  <c r="N11" i="13" l="1"/>
  <c r="H14" i="6"/>
  <c r="H13" i="6"/>
  <c r="H12" i="6"/>
  <c r="H11" i="6"/>
  <c r="H10" i="6"/>
  <c r="H9" i="6"/>
  <c r="I9" i="6" s="1"/>
  <c r="I14" i="13"/>
  <c r="I12" i="13"/>
  <c r="I11" i="13"/>
  <c r="I10" i="13"/>
  <c r="I9" i="13" l="1"/>
  <c r="I13" i="13"/>
  <c r="K23" i="6"/>
  <c r="L23" i="6" s="1"/>
  <c r="J22" i="6"/>
  <c r="K21" i="6"/>
  <c r="L21" i="6" s="1"/>
  <c r="J20" i="6"/>
  <c r="K19" i="6"/>
  <c r="L19" i="6" s="1"/>
  <c r="J18" i="6"/>
  <c r="K14" i="6"/>
  <c r="L14" i="6" s="1"/>
  <c r="J13" i="6"/>
  <c r="K12" i="6"/>
  <c r="L12" i="6" s="1"/>
  <c r="N11" i="6" s="1"/>
  <c r="J11" i="6"/>
  <c r="K10" i="6"/>
  <c r="L10" i="6" s="1"/>
  <c r="I21" i="6"/>
  <c r="I22" i="6"/>
  <c r="I11" i="6"/>
  <c r="I12" i="6"/>
  <c r="I13" i="6"/>
  <c r="I14" i="6"/>
  <c r="D23" i="6"/>
  <c r="D19" i="6"/>
  <c r="D20" i="6"/>
  <c r="D21" i="6"/>
  <c r="D22" i="6"/>
  <c r="D18" i="6"/>
  <c r="B19" i="6"/>
  <c r="B20" i="6"/>
  <c r="B21" i="6"/>
  <c r="B22" i="6"/>
  <c r="B23" i="6"/>
  <c r="B18" i="6"/>
  <c r="K23" i="14"/>
  <c r="L23" i="14" s="1"/>
  <c r="N22" i="14" s="1"/>
  <c r="K21" i="14"/>
  <c r="L21" i="14" s="1"/>
  <c r="N20" i="14" s="1"/>
  <c r="K19" i="14"/>
  <c r="L19" i="14" s="1"/>
  <c r="N18" i="14" s="1"/>
  <c r="J22" i="14"/>
  <c r="J20" i="14"/>
  <c r="J18" i="14"/>
  <c r="K14" i="14"/>
  <c r="L14" i="14" s="1"/>
  <c r="K12" i="14"/>
  <c r="L12" i="14" s="1"/>
  <c r="K10" i="14"/>
  <c r="L10" i="14" s="1"/>
  <c r="J13" i="14"/>
  <c r="J11" i="14"/>
  <c r="J9" i="14"/>
  <c r="K14" i="13"/>
  <c r="L14" i="13" s="1"/>
  <c r="J13" i="13"/>
  <c r="K12" i="13"/>
  <c r="L12" i="13" s="1"/>
  <c r="J11" i="13"/>
  <c r="K10" i="13"/>
  <c r="L10" i="13" s="1"/>
  <c r="N18" i="6" l="1"/>
  <c r="N22" i="6"/>
  <c r="N20" i="6"/>
  <c r="N13" i="6"/>
  <c r="N11" i="14"/>
  <c r="N9" i="14"/>
  <c r="N13" i="14"/>
  <c r="N27" i="6"/>
  <c r="I20" i="6"/>
  <c r="N9" i="6"/>
  <c r="I23" i="6"/>
  <c r="I10" i="6"/>
  <c r="I18" i="6"/>
  <c r="I19" i="6"/>
  <c r="N29" i="6" l="1"/>
  <c r="N25" i="6"/>
</calcChain>
</file>

<file path=xl/sharedStrings.xml><?xml version="1.0" encoding="utf-8"?>
<sst xmlns="http://schemas.openxmlformats.org/spreadsheetml/2006/main" count="997" uniqueCount="213">
  <si>
    <t>Sample</t>
  </si>
  <si>
    <t>IDF</t>
  </si>
  <si>
    <t>Bag #</t>
  </si>
  <si>
    <t>g</t>
  </si>
  <si>
    <t>SDF</t>
  </si>
  <si>
    <t>Protein</t>
  </si>
  <si>
    <t>P</t>
  </si>
  <si>
    <t>D</t>
  </si>
  <si>
    <t>A</t>
  </si>
  <si>
    <t>B</t>
  </si>
  <si>
    <t>M</t>
  </si>
  <si>
    <t>TDF</t>
  </si>
  <si>
    <t>Ash</t>
  </si>
  <si>
    <t>Blank Value</t>
  </si>
  <si>
    <t>Study #</t>
  </si>
  <si>
    <t>Date</t>
  </si>
  <si>
    <t>Analyst</t>
  </si>
  <si>
    <t>Diatomaceous</t>
  </si>
  <si>
    <t>Initial Bag wt.</t>
  </si>
  <si>
    <t>(g)</t>
  </si>
  <si>
    <t>Identifier</t>
  </si>
  <si>
    <t>Final Bag wt.</t>
  </si>
  <si>
    <t>Sample wt.</t>
  </si>
  <si>
    <t>Residue wt.</t>
  </si>
  <si>
    <t>Ash of Final Bag</t>
  </si>
  <si>
    <t>1, 2</t>
  </si>
  <si>
    <t>3, 4</t>
  </si>
  <si>
    <t>5, 6</t>
  </si>
  <si>
    <t>% IDF</t>
  </si>
  <si>
    <t>% SDF</t>
  </si>
  <si>
    <t>% TDF = % IDF + % SDF</t>
  </si>
  <si>
    <t>IDF 1</t>
  </si>
  <si>
    <t>IDF 3</t>
  </si>
  <si>
    <t>IDF 5</t>
  </si>
  <si>
    <t>SDF 1</t>
  </si>
  <si>
    <t>SDF 3</t>
  </si>
  <si>
    <t>SDF 5</t>
  </si>
  <si>
    <t>IDF 2</t>
  </si>
  <si>
    <t>IDF 4</t>
  </si>
  <si>
    <t>IDF 6</t>
  </si>
  <si>
    <t>SDF 2</t>
  </si>
  <si>
    <t>SDF 4</t>
  </si>
  <si>
    <t>SDF 6</t>
  </si>
  <si>
    <r>
      <rPr>
        <b/>
        <i/>
        <sz val="14"/>
        <color indexed="8"/>
        <rFont val="Calibri"/>
        <family val="2"/>
      </rPr>
      <t>f</t>
    </r>
    <r>
      <rPr>
        <b/>
        <vertAlign val="subscript"/>
        <sz val="14"/>
        <color indexed="8"/>
        <rFont val="Calibri"/>
        <family val="2"/>
      </rPr>
      <t>S</t>
    </r>
  </si>
  <si>
    <r>
      <rPr>
        <b/>
        <i/>
        <sz val="14"/>
        <color indexed="8"/>
        <rFont val="Calibri"/>
        <family val="2"/>
      </rPr>
      <t>f</t>
    </r>
    <r>
      <rPr>
        <b/>
        <vertAlign val="subscript"/>
        <sz val="14"/>
        <color indexed="8"/>
        <rFont val="Calibri"/>
        <family val="2"/>
      </rPr>
      <t>F</t>
    </r>
  </si>
  <si>
    <r>
      <t xml:space="preserve">R = </t>
    </r>
    <r>
      <rPr>
        <b/>
        <i/>
        <sz val="14"/>
        <color indexed="8"/>
        <rFont val="Calibri"/>
        <family val="2"/>
      </rPr>
      <t>f</t>
    </r>
    <r>
      <rPr>
        <b/>
        <vertAlign val="subscript"/>
        <sz val="14"/>
        <color indexed="8"/>
        <rFont val="Calibri"/>
        <family val="2"/>
      </rPr>
      <t xml:space="preserve">F </t>
    </r>
    <r>
      <rPr>
        <b/>
        <sz val="14"/>
        <color indexed="8"/>
        <rFont val="Calibri"/>
        <family val="2"/>
      </rPr>
      <t xml:space="preserve">- </t>
    </r>
    <r>
      <rPr>
        <b/>
        <i/>
        <sz val="14"/>
        <color indexed="8"/>
        <rFont val="Calibri"/>
        <family val="2"/>
      </rPr>
      <t>f</t>
    </r>
    <r>
      <rPr>
        <b/>
        <vertAlign val="subscript"/>
        <sz val="14"/>
        <color indexed="8"/>
        <rFont val="Calibri"/>
        <family val="2"/>
      </rPr>
      <t xml:space="preserve">S </t>
    </r>
    <r>
      <rPr>
        <b/>
        <sz val="14"/>
        <color indexed="8"/>
        <rFont val="Calibri"/>
        <family val="2"/>
      </rPr>
      <t>- D</t>
    </r>
  </si>
  <si>
    <r>
      <t>A</t>
    </r>
    <r>
      <rPr>
        <b/>
        <vertAlign val="subscript"/>
        <sz val="14"/>
        <color indexed="8"/>
        <rFont val="Calibri"/>
        <family val="2"/>
      </rPr>
      <t>2</t>
    </r>
  </si>
  <si>
    <t>% TDF</t>
  </si>
  <si>
    <t>B = ((BR1+BR2)/2)-P-A</t>
  </si>
  <si>
    <t>Recovered</t>
  </si>
  <si>
    <t>Residue (%)</t>
  </si>
  <si>
    <r>
      <t xml:space="preserve">      </t>
    </r>
    <r>
      <rPr>
        <u/>
        <sz val="11"/>
        <rFont val="Calibri"/>
        <family val="2"/>
      </rPr>
      <t xml:space="preserve"> [((R1+R2)/2)-P-A-B] </t>
    </r>
    <r>
      <rPr>
        <sz val="11"/>
        <rFont val="Calibri"/>
        <family val="2"/>
      </rPr>
      <t xml:space="preserve"> x 100
              ((M1+M2)/2)</t>
    </r>
  </si>
  <si>
    <t>Customer</t>
  </si>
  <si>
    <t>Notes</t>
  </si>
  <si>
    <t>Final Blank Value</t>
  </si>
  <si>
    <t>Earth wt. (g)</t>
  </si>
  <si>
    <r>
      <t xml:space="preserve">BR = </t>
    </r>
    <r>
      <rPr>
        <b/>
        <i/>
        <sz val="14"/>
        <color indexed="8"/>
        <rFont val="Calibri"/>
        <family val="2"/>
      </rPr>
      <t>f</t>
    </r>
    <r>
      <rPr>
        <b/>
        <vertAlign val="subscript"/>
        <sz val="14"/>
        <color indexed="8"/>
        <rFont val="Calibri"/>
        <family val="2"/>
      </rPr>
      <t xml:space="preserve">F </t>
    </r>
    <r>
      <rPr>
        <b/>
        <sz val="14"/>
        <color indexed="8"/>
        <rFont val="Calibri"/>
        <family val="2"/>
      </rPr>
      <t xml:space="preserve">- </t>
    </r>
    <r>
      <rPr>
        <b/>
        <i/>
        <sz val="14"/>
        <color indexed="8"/>
        <rFont val="Calibri"/>
        <family val="2"/>
      </rPr>
      <t>f</t>
    </r>
    <r>
      <rPr>
        <b/>
        <vertAlign val="subscript"/>
        <sz val="14"/>
        <color indexed="8"/>
        <rFont val="Calibri"/>
        <family val="2"/>
      </rPr>
      <t xml:space="preserve">S </t>
    </r>
    <r>
      <rPr>
        <b/>
        <sz val="14"/>
        <color indexed="8"/>
        <rFont val="Calibri"/>
        <family val="2"/>
      </rPr>
      <t>- D</t>
    </r>
  </si>
  <si>
    <t>Misc-1</t>
  </si>
  <si>
    <t>Misc-2</t>
  </si>
  <si>
    <t>Misc-3</t>
  </si>
  <si>
    <t>Misc-4</t>
  </si>
  <si>
    <t>Dietary Fiber Analysis - BLANK Calculation</t>
  </si>
  <si>
    <r>
      <t>A = A</t>
    </r>
    <r>
      <rPr>
        <b/>
        <vertAlign val="subscript"/>
        <sz val="14"/>
        <color indexed="8"/>
        <rFont val="Calibri"/>
        <family val="2"/>
      </rPr>
      <t>2</t>
    </r>
    <r>
      <rPr>
        <b/>
        <sz val="14"/>
        <color indexed="8"/>
        <rFont val="Calibri"/>
        <family val="2"/>
      </rPr>
      <t xml:space="preserve"> - D</t>
    </r>
  </si>
  <si>
    <t>%</t>
  </si>
  <si>
    <t>%WASDF</t>
  </si>
  <si>
    <t>%TDF</t>
  </si>
  <si>
    <r>
      <t>D</t>
    </r>
    <r>
      <rPr>
        <b/>
        <sz val="10"/>
        <color indexed="8"/>
        <rFont val="Calibri"/>
        <family val="2"/>
      </rPr>
      <t xml:space="preserve"> </t>
    </r>
    <r>
      <rPr>
        <b/>
        <i/>
        <sz val="10"/>
        <color indexed="8"/>
        <rFont val="Calibri"/>
        <family val="2"/>
      </rPr>
      <t>(optional)</t>
    </r>
  </si>
  <si>
    <r>
      <t xml:space="preserve">   </t>
    </r>
    <r>
      <rPr>
        <u/>
        <sz val="9"/>
        <rFont val="Calibri"/>
        <family val="2"/>
      </rPr>
      <t xml:space="preserve"> [((R1+R2)/2)-P-A-B] </t>
    </r>
    <r>
      <rPr>
        <sz val="9"/>
        <rFont val="Calibri"/>
        <family val="2"/>
      </rPr>
      <t xml:space="preserve"> x 100     + %WASDF
           ((M1+M2)/2)</t>
    </r>
  </si>
  <si>
    <t>Dietary Fiber Analysis - TDF (AOAC 991.43)</t>
  </si>
  <si>
    <t>Dietary Fiber Analysis - TDF (AOAC 985.29)</t>
  </si>
  <si>
    <t>Method:  AOAC 2011.25</t>
  </si>
  <si>
    <t>Method:  AOAC 2009.01</t>
  </si>
  <si>
    <r>
      <t xml:space="preserve">                   </t>
    </r>
    <r>
      <rPr>
        <u/>
        <sz val="9"/>
        <rFont val="Calibri"/>
        <family val="2"/>
      </rPr>
      <t xml:space="preserve"> [((R1+R2)/2)-P-A-B] </t>
    </r>
    <r>
      <rPr>
        <sz val="9"/>
        <rFont val="Calibri"/>
        <family val="2"/>
      </rPr>
      <t xml:space="preserve">      x 100
                            ((M1+M2)/2)</t>
    </r>
  </si>
  <si>
    <r>
      <t xml:space="preserve">To use any of the spreadsheets, fill in the WHITE boxes. The appropriate </t>
    </r>
    <r>
      <rPr>
        <b/>
        <sz val="11"/>
        <color theme="3" tint="0.39997558519241921"/>
        <rFont val="Calibri"/>
        <family val="2"/>
        <scheme val="minor"/>
      </rPr>
      <t>BLUE</t>
    </r>
    <r>
      <rPr>
        <sz val="11"/>
        <rFont val="Calibri"/>
        <family val="2"/>
        <scheme val="minor"/>
      </rPr>
      <t xml:space="preserve"> boxes will automatically calculate results.</t>
    </r>
  </si>
  <si>
    <t>Diatomaceous Earth</t>
  </si>
  <si>
    <r>
      <t xml:space="preserve">    </t>
    </r>
    <r>
      <rPr>
        <sz val="11"/>
        <rFont val="Symbol"/>
        <family val="1"/>
        <charset val="2"/>
      </rPr>
      <t>·</t>
    </r>
    <r>
      <rPr>
        <sz val="11"/>
        <rFont val="Calibri"/>
        <family val="2"/>
        <scheme val="minor"/>
      </rPr>
      <t xml:space="preserve">  You must use Diatomaceous Earth in the SDF filter bag.</t>
    </r>
  </si>
  <si>
    <r>
      <t xml:space="preserve">    </t>
    </r>
    <r>
      <rPr>
        <sz val="11"/>
        <rFont val="Symbol"/>
        <family val="1"/>
        <charset val="2"/>
      </rPr>
      <t>·</t>
    </r>
    <r>
      <rPr>
        <sz val="11"/>
        <rFont val="Calibri"/>
        <family val="2"/>
        <scheme val="minor"/>
      </rPr>
      <t xml:space="preserve">  The use of Diatomaceous Earth in the IDF filter bag is optional. The filtration process for samples that are difficult to filter may be benefitted by the use of Diatomaceaous Earth.</t>
    </r>
  </si>
  <si>
    <t>Calculations</t>
  </si>
  <si>
    <t>WASDF</t>
  </si>
  <si>
    <t>The %WASDF entries are only used with AOAC 2009.01 and AOAC 2011.25 methods.</t>
  </si>
  <si>
    <t>Miscellaneous Information Capture</t>
  </si>
  <si>
    <t>Each spreadsheet provides 4 user-specified boxes labeled Misc-1, Misc-2, Misc-3, and Misc-4. These boxes can be used to capture any standard information that you would like to capture (e.g., Instrument#).  You can change the labels for these boxes by typing over the existing text in the cell.</t>
  </si>
  <si>
    <t>Protein and Ash</t>
  </si>
  <si>
    <t>Each spreadsheet includes a block of cells at the bottom for Protein and Ash values. Data entered into these cells automatically populates the appropriate Protein and Ash cells within the IDF, SDF, and TDF calculation sections. The default Protein and Ash values are zero.</t>
  </si>
  <si>
    <t>Blanks</t>
  </si>
  <si>
    <t>If you determine your own BLANK values, you can overwrite the values currently in the spreadsheets.</t>
  </si>
  <si>
    <r>
      <t xml:space="preserve">    </t>
    </r>
    <r>
      <rPr>
        <sz val="11"/>
        <rFont val="Symbol"/>
        <family val="1"/>
        <charset val="2"/>
      </rPr>
      <t>·</t>
    </r>
    <r>
      <rPr>
        <sz val="11"/>
        <rFont val="Calibri"/>
        <family val="2"/>
        <scheme val="minor"/>
      </rPr>
      <t xml:space="preserve">  There are formulas in the cells that automatically calculate results. If you modify these formulas, the results will be affected.</t>
    </r>
  </si>
  <si>
    <r>
      <t xml:space="preserve">    </t>
    </r>
    <r>
      <rPr>
        <sz val="11"/>
        <rFont val="Symbol"/>
        <family val="1"/>
        <charset val="2"/>
      </rPr>
      <t>·</t>
    </r>
    <r>
      <rPr>
        <sz val="11"/>
        <rFont val="Calibri"/>
        <family val="2"/>
        <scheme val="minor"/>
      </rPr>
      <t xml:space="preserve">  The %IDF and %SDF calculations include data from 2 samples of the same type. Therefore, M1 is the initial weight of sample 1 and M2 is the initial weight of sample 2. The same applies to Residue Weights (R1/R2 and BR1/BR2).</t>
    </r>
  </si>
  <si>
    <t>BLANK values are used in the IDF, SDF, and TDF calculations. The following BLANK values (based on research done in the ANKOM lab) are default values loaded in the IDF_SDF and TDF spreadsheets.</t>
  </si>
  <si>
    <r>
      <t xml:space="preserve">You do not need to run BLANKS with every set of samples. However, if you want to determine your own BLANK values by running the IDF_SDF and TDF analyses without using any samples and filling in the "BLANK" tab in this Excel Workbook, </t>
    </r>
    <r>
      <rPr>
        <b/>
        <i/>
        <sz val="11"/>
        <rFont val="Calibri"/>
        <family val="2"/>
        <scheme val="minor"/>
      </rPr>
      <t>ANKOM recommends that the BLANK value used in the IDF, SDF, and TDF calculations be the average of at least 18 separate BLANK values.</t>
    </r>
  </si>
  <si>
    <t>Dietary Fiber Analysis - IDF/SDF (AOAC 991.43)</t>
  </si>
  <si>
    <t>Dietary Fiber Analysis - IDF/SDF (AOAC 2011.25)</t>
  </si>
  <si>
    <t>Dietary Fiber Analysis - TDF (AOAC 2009.01)</t>
  </si>
  <si>
    <r>
      <t xml:space="preserve">   </t>
    </r>
    <r>
      <rPr>
        <u/>
        <sz val="9"/>
        <rFont val="Calibri"/>
        <family val="2"/>
      </rPr>
      <t xml:space="preserve"> [((R1+R2)/2)-P-A-B] </t>
    </r>
    <r>
      <rPr>
        <sz val="9"/>
        <rFont val="Calibri"/>
        <family val="2"/>
      </rPr>
      <t xml:space="preserve">    x 100    
((M1+M2)/2)</t>
    </r>
  </si>
  <si>
    <t>Instrument Serial #</t>
  </si>
  <si>
    <t>Volume Calibration Record Worksheet</t>
  </si>
  <si>
    <t>Tube                #</t>
  </si>
  <si>
    <t>Pump position</t>
  </si>
  <si>
    <t>***</t>
  </si>
  <si>
    <t>Calibration check #1</t>
  </si>
  <si>
    <t>Calibration check #2</t>
  </si>
  <si>
    <t>Calibration check #3</t>
  </si>
  <si>
    <t>Calibration check #4</t>
  </si>
  <si>
    <t>Calibration check #5</t>
  </si>
  <si>
    <t>Calibration check #6</t>
  </si>
  <si>
    <t>Calibration check #7</t>
  </si>
  <si>
    <t>Calibration check #8</t>
  </si>
  <si>
    <t>Calibration check #9</t>
  </si>
  <si>
    <t>Calibration check #10</t>
  </si>
  <si>
    <t>Calibration check #11</t>
  </si>
  <si>
    <t>Calibration check #12</t>
  </si>
  <si>
    <t>Calibration check #13</t>
  </si>
  <si>
    <t>Calibration check #14</t>
  </si>
  <si>
    <t>Calibration check #15</t>
  </si>
  <si>
    <t>Calibration check #16</t>
  </si>
  <si>
    <t>Calibration check #17</t>
  </si>
  <si>
    <t>Calibration check #18</t>
  </si>
  <si>
    <t>Calibration check #19</t>
  </si>
  <si>
    <t>Calibration check #20</t>
  </si>
  <si>
    <t>Calibration check #21</t>
  </si>
  <si>
    <t>Calibration check #22</t>
  </si>
  <si>
    <t>Calibration check #23</t>
  </si>
  <si>
    <t>Calibration check #24</t>
  </si>
  <si>
    <t>Calibration check #25</t>
  </si>
  <si>
    <t>Calibration check #26</t>
  </si>
  <si>
    <t>Calibration check #27</t>
  </si>
  <si>
    <t>Calibration check #28</t>
  </si>
  <si>
    <t>Calibration check #29</t>
  </si>
  <si>
    <t>Calibration check #30</t>
  </si>
  <si>
    <t>Calibration check #31</t>
  </si>
  <si>
    <t>Calibration check #32</t>
  </si>
  <si>
    <t>Calibration check #33</t>
  </si>
  <si>
    <t>Calibration check #34</t>
  </si>
  <si>
    <t>Calibration check #35</t>
  </si>
  <si>
    <t>Calibration check #36</t>
  </si>
  <si>
    <t>Calibration check #37</t>
  </si>
  <si>
    <t>Calibration check #38</t>
  </si>
  <si>
    <t>Calibration check #39</t>
  </si>
  <si>
    <t>Calibration check #40</t>
  </si>
  <si>
    <t>Tare wt</t>
  </si>
  <si>
    <t>Gross wt</t>
  </si>
  <si>
    <t>Net wt</t>
  </si>
  <si>
    <t>AVERAGE:</t>
  </si>
  <si>
    <t>AVERAGE</t>
  </si>
  <si>
    <t>RANGE</t>
  </si>
  <si>
    <t>RANGE:</t>
  </si>
  <si>
    <t>Calibration check #1 Notes:</t>
  </si>
  <si>
    <t>Calibration check #2 Notes:</t>
  </si>
  <si>
    <t>Calibration check #3 Notes:</t>
  </si>
  <si>
    <t>Calibration check #4 Notes:</t>
  </si>
  <si>
    <t>Calibration check #5 Notes:</t>
  </si>
  <si>
    <t>Calibration check #6 Notes:</t>
  </si>
  <si>
    <t>Calibration check #7 Notes:</t>
  </si>
  <si>
    <t>Calibration check #8 Notes:</t>
  </si>
  <si>
    <t>Calibration check #9 Notes:</t>
  </si>
  <si>
    <r>
      <rPr>
        <sz val="10.3"/>
        <color theme="1"/>
        <rFont val="Calibri"/>
        <family val="2"/>
        <scheme val="minor"/>
      </rPr>
      <t>Calibration check #10</t>
    </r>
    <r>
      <rPr>
        <sz val="10"/>
        <rFont val="Arial"/>
        <family val="2"/>
      </rPr>
      <t xml:space="preserve"> Notes:</t>
    </r>
  </si>
  <si>
    <r>
      <rPr>
        <sz val="10.3"/>
        <color theme="1"/>
        <rFont val="Calibri"/>
        <family val="2"/>
        <scheme val="minor"/>
      </rPr>
      <t xml:space="preserve">Calibration check #11 </t>
    </r>
    <r>
      <rPr>
        <sz val="10"/>
        <rFont val="Arial"/>
        <family val="2"/>
      </rPr>
      <t>Notes:</t>
    </r>
  </si>
  <si>
    <r>
      <rPr>
        <sz val="10.3"/>
        <color theme="1"/>
        <rFont val="Calibri"/>
        <family val="2"/>
        <scheme val="minor"/>
      </rPr>
      <t>Calibration check #12</t>
    </r>
    <r>
      <rPr>
        <sz val="10"/>
        <rFont val="Arial"/>
        <family val="2"/>
      </rPr>
      <t xml:space="preserve"> Notes:</t>
    </r>
  </si>
  <si>
    <r>
      <rPr>
        <sz val="10.3"/>
        <color theme="1"/>
        <rFont val="Calibri"/>
        <family val="2"/>
        <scheme val="minor"/>
      </rPr>
      <t>Calibration check #13</t>
    </r>
    <r>
      <rPr>
        <sz val="10"/>
        <rFont val="Arial"/>
        <family val="2"/>
      </rPr>
      <t xml:space="preserve"> Notes:</t>
    </r>
  </si>
  <si>
    <r>
      <rPr>
        <sz val="10.3"/>
        <color theme="1"/>
        <rFont val="Calibri"/>
        <family val="2"/>
        <scheme val="minor"/>
      </rPr>
      <t>Calibration check #14</t>
    </r>
    <r>
      <rPr>
        <sz val="10"/>
        <rFont val="Arial"/>
        <family val="2"/>
      </rPr>
      <t xml:space="preserve"> Notes:</t>
    </r>
  </si>
  <si>
    <r>
      <rPr>
        <sz val="10.3"/>
        <color theme="1"/>
        <rFont val="Calibri"/>
        <family val="2"/>
        <scheme val="minor"/>
      </rPr>
      <t>Calibration check #15</t>
    </r>
    <r>
      <rPr>
        <sz val="10"/>
        <rFont val="Arial"/>
        <family val="2"/>
      </rPr>
      <t xml:space="preserve"> Notes:</t>
    </r>
  </si>
  <si>
    <r>
      <rPr>
        <sz val="10.3"/>
        <color theme="1"/>
        <rFont val="Calibri"/>
        <family val="2"/>
        <scheme val="minor"/>
      </rPr>
      <t>Calibration check #16</t>
    </r>
    <r>
      <rPr>
        <sz val="10"/>
        <rFont val="Arial"/>
        <family val="2"/>
      </rPr>
      <t xml:space="preserve"> Notes:</t>
    </r>
  </si>
  <si>
    <r>
      <rPr>
        <sz val="10.3"/>
        <color theme="1"/>
        <rFont val="Calibri"/>
        <family val="2"/>
        <scheme val="minor"/>
      </rPr>
      <t>Calibration check #17</t>
    </r>
    <r>
      <rPr>
        <sz val="10"/>
        <rFont val="Arial"/>
        <family val="2"/>
      </rPr>
      <t xml:space="preserve"> Notes:</t>
    </r>
  </si>
  <si>
    <r>
      <rPr>
        <sz val="10.3"/>
        <color theme="1"/>
        <rFont val="Calibri"/>
        <family val="2"/>
        <scheme val="minor"/>
      </rPr>
      <t>Calibration check #18</t>
    </r>
    <r>
      <rPr>
        <sz val="10"/>
        <rFont val="Arial"/>
        <family val="2"/>
      </rPr>
      <t xml:space="preserve"> Notes:</t>
    </r>
  </si>
  <si>
    <r>
      <rPr>
        <sz val="10.3"/>
        <color theme="1"/>
        <rFont val="Calibri"/>
        <family val="2"/>
        <scheme val="minor"/>
      </rPr>
      <t>Calibration check #19</t>
    </r>
    <r>
      <rPr>
        <sz val="10"/>
        <rFont val="Arial"/>
        <family val="2"/>
      </rPr>
      <t xml:space="preserve"> Notes:</t>
    </r>
  </si>
  <si>
    <r>
      <rPr>
        <sz val="10.3"/>
        <color theme="1"/>
        <rFont val="Calibri"/>
        <family val="2"/>
        <scheme val="minor"/>
      </rPr>
      <t>Calibration check #20</t>
    </r>
    <r>
      <rPr>
        <sz val="10"/>
        <rFont val="Arial"/>
        <family val="2"/>
      </rPr>
      <t xml:space="preserve"> Notes:</t>
    </r>
  </si>
  <si>
    <r>
      <rPr>
        <sz val="10.3"/>
        <color theme="1"/>
        <rFont val="Calibri"/>
        <family val="2"/>
        <scheme val="minor"/>
      </rPr>
      <t>Calibration check #21</t>
    </r>
    <r>
      <rPr>
        <sz val="10"/>
        <rFont val="Arial"/>
        <family val="2"/>
      </rPr>
      <t xml:space="preserve"> Notes:</t>
    </r>
  </si>
  <si>
    <r>
      <rPr>
        <sz val="10.3"/>
        <color theme="1"/>
        <rFont val="Calibri"/>
        <family val="2"/>
        <scheme val="minor"/>
      </rPr>
      <t>Calibration check #22</t>
    </r>
    <r>
      <rPr>
        <sz val="10"/>
        <rFont val="Arial"/>
        <family val="2"/>
      </rPr>
      <t xml:space="preserve"> Notes:</t>
    </r>
  </si>
  <si>
    <r>
      <rPr>
        <sz val="10.3"/>
        <color theme="1"/>
        <rFont val="Calibri"/>
        <family val="2"/>
        <scheme val="minor"/>
      </rPr>
      <t>Calibration check #23</t>
    </r>
    <r>
      <rPr>
        <sz val="10"/>
        <rFont val="Arial"/>
        <family val="2"/>
      </rPr>
      <t xml:space="preserve"> Notes:</t>
    </r>
  </si>
  <si>
    <r>
      <rPr>
        <sz val="10.3"/>
        <color theme="1"/>
        <rFont val="Calibri"/>
        <family val="2"/>
        <scheme val="minor"/>
      </rPr>
      <t>Calibration check #24</t>
    </r>
    <r>
      <rPr>
        <sz val="10"/>
        <rFont val="Arial"/>
        <family val="2"/>
      </rPr>
      <t xml:space="preserve"> Notes:</t>
    </r>
  </si>
  <si>
    <r>
      <rPr>
        <sz val="10.3"/>
        <color theme="1"/>
        <rFont val="Calibri"/>
        <family val="2"/>
        <scheme val="minor"/>
      </rPr>
      <t>Calibration check #25</t>
    </r>
    <r>
      <rPr>
        <sz val="10"/>
        <rFont val="Arial"/>
        <family val="2"/>
      </rPr>
      <t xml:space="preserve"> Notes:</t>
    </r>
  </si>
  <si>
    <r>
      <rPr>
        <sz val="10.3"/>
        <color theme="1"/>
        <rFont val="Calibri"/>
        <family val="2"/>
        <scheme val="minor"/>
      </rPr>
      <t>Calibration check #26</t>
    </r>
    <r>
      <rPr>
        <sz val="10"/>
        <rFont val="Arial"/>
        <family val="2"/>
      </rPr>
      <t xml:space="preserve"> Notes:</t>
    </r>
  </si>
  <si>
    <r>
      <rPr>
        <sz val="10.3"/>
        <color theme="1"/>
        <rFont val="Calibri"/>
        <family val="2"/>
        <scheme val="minor"/>
      </rPr>
      <t>Calibration check #27</t>
    </r>
    <r>
      <rPr>
        <sz val="10"/>
        <rFont val="Arial"/>
        <family val="2"/>
      </rPr>
      <t xml:space="preserve"> Notes:</t>
    </r>
  </si>
  <si>
    <r>
      <rPr>
        <sz val="10.3"/>
        <color theme="1"/>
        <rFont val="Calibri"/>
        <family val="2"/>
        <scheme val="minor"/>
      </rPr>
      <t>Calibration check #28</t>
    </r>
    <r>
      <rPr>
        <sz val="10"/>
        <rFont val="Arial"/>
        <family val="2"/>
      </rPr>
      <t xml:space="preserve"> Notes:</t>
    </r>
  </si>
  <si>
    <r>
      <rPr>
        <sz val="10.3"/>
        <color theme="1"/>
        <rFont val="Calibri"/>
        <family val="2"/>
        <scheme val="minor"/>
      </rPr>
      <t>Calibration check #29</t>
    </r>
    <r>
      <rPr>
        <sz val="10"/>
        <rFont val="Arial"/>
        <family val="2"/>
      </rPr>
      <t xml:space="preserve"> Notes:</t>
    </r>
  </si>
  <si>
    <r>
      <rPr>
        <sz val="10.3"/>
        <color theme="1"/>
        <rFont val="Calibri"/>
        <family val="2"/>
        <scheme val="minor"/>
      </rPr>
      <t>Calibration check #30</t>
    </r>
    <r>
      <rPr>
        <sz val="10"/>
        <rFont val="Arial"/>
        <family val="2"/>
      </rPr>
      <t xml:space="preserve"> Notes:</t>
    </r>
  </si>
  <si>
    <r>
      <rPr>
        <sz val="10.3"/>
        <color theme="1"/>
        <rFont val="Calibri"/>
        <family val="2"/>
        <scheme val="minor"/>
      </rPr>
      <t>Calibration check #31</t>
    </r>
    <r>
      <rPr>
        <sz val="10"/>
        <rFont val="Arial"/>
        <family val="2"/>
      </rPr>
      <t xml:space="preserve"> Notes:</t>
    </r>
  </si>
  <si>
    <r>
      <rPr>
        <sz val="10.3"/>
        <color theme="1"/>
        <rFont val="Calibri"/>
        <family val="2"/>
        <scheme val="minor"/>
      </rPr>
      <t>Calibration check #32</t>
    </r>
    <r>
      <rPr>
        <sz val="10"/>
        <rFont val="Arial"/>
        <family val="2"/>
      </rPr>
      <t xml:space="preserve"> Notes:</t>
    </r>
  </si>
  <si>
    <r>
      <rPr>
        <sz val="10.3"/>
        <color theme="1"/>
        <rFont val="Calibri"/>
        <family val="2"/>
        <scheme val="minor"/>
      </rPr>
      <t>Calibration check #33</t>
    </r>
    <r>
      <rPr>
        <sz val="10"/>
        <rFont val="Arial"/>
        <family val="2"/>
      </rPr>
      <t xml:space="preserve"> Notes:</t>
    </r>
  </si>
  <si>
    <r>
      <rPr>
        <sz val="10.3"/>
        <color theme="1"/>
        <rFont val="Calibri"/>
        <family val="2"/>
        <scheme val="minor"/>
      </rPr>
      <t xml:space="preserve">Calibration check </t>
    </r>
    <r>
      <rPr>
        <i/>
        <sz val="10.3"/>
        <color theme="1"/>
        <rFont val="Calibri"/>
        <family val="2"/>
        <scheme val="minor"/>
      </rPr>
      <t>#</t>
    </r>
    <r>
      <rPr>
        <sz val="10.3"/>
        <color theme="1"/>
        <rFont val="Calibri"/>
        <family val="2"/>
        <scheme val="minor"/>
      </rPr>
      <t xml:space="preserve">34 </t>
    </r>
    <r>
      <rPr>
        <sz val="10"/>
        <rFont val="Arial"/>
        <family val="2"/>
      </rPr>
      <t>Notes:</t>
    </r>
  </si>
  <si>
    <r>
      <rPr>
        <sz val="10.3"/>
        <color theme="1"/>
        <rFont val="Calibri"/>
        <family val="2"/>
        <scheme val="minor"/>
      </rPr>
      <t>Calibration check #35</t>
    </r>
    <r>
      <rPr>
        <sz val="10"/>
        <rFont val="Arial"/>
        <family val="2"/>
      </rPr>
      <t xml:space="preserve"> Notes:</t>
    </r>
  </si>
  <si>
    <r>
      <rPr>
        <sz val="10.3"/>
        <color theme="1"/>
        <rFont val="Calibri"/>
        <family val="2"/>
        <scheme val="minor"/>
      </rPr>
      <t>Calibration check #36</t>
    </r>
    <r>
      <rPr>
        <sz val="10"/>
        <rFont val="Arial"/>
        <family val="2"/>
      </rPr>
      <t xml:space="preserve"> Notes:</t>
    </r>
  </si>
  <si>
    <r>
      <rPr>
        <sz val="10.3"/>
        <color theme="1"/>
        <rFont val="Calibri"/>
        <family val="2"/>
        <scheme val="minor"/>
      </rPr>
      <t>Calibration check #37</t>
    </r>
    <r>
      <rPr>
        <sz val="10"/>
        <rFont val="Arial"/>
        <family val="2"/>
      </rPr>
      <t xml:space="preserve"> Notes:</t>
    </r>
  </si>
  <si>
    <r>
      <rPr>
        <sz val="10.3"/>
        <color theme="1"/>
        <rFont val="Calibri"/>
        <family val="2"/>
        <scheme val="minor"/>
      </rPr>
      <t>Calibration check #38</t>
    </r>
    <r>
      <rPr>
        <sz val="10"/>
        <rFont val="Arial"/>
        <family val="2"/>
      </rPr>
      <t xml:space="preserve"> Notes:</t>
    </r>
  </si>
  <si>
    <r>
      <rPr>
        <sz val="10.3"/>
        <color theme="1"/>
        <rFont val="Calibri"/>
        <family val="2"/>
        <scheme val="minor"/>
      </rPr>
      <t>Calibration check #39</t>
    </r>
    <r>
      <rPr>
        <sz val="10"/>
        <rFont val="Arial"/>
        <family val="2"/>
      </rPr>
      <t xml:space="preserve"> Notes:</t>
    </r>
  </si>
  <si>
    <r>
      <rPr>
        <sz val="10.3"/>
        <color theme="1"/>
        <rFont val="Calibri"/>
        <family val="2"/>
        <scheme val="minor"/>
      </rPr>
      <t>Calibration check #40</t>
    </r>
    <r>
      <rPr>
        <sz val="10"/>
        <rFont val="Arial"/>
        <family val="2"/>
      </rPr>
      <t xml:space="preserve"> Notes:</t>
    </r>
  </si>
  <si>
    <t>Date:                                                                                                                        Tech:</t>
  </si>
  <si>
    <t xml:space="preserve">INTIAL SET UP: </t>
  </si>
  <si>
    <r>
      <rPr>
        <b/>
        <sz val="11"/>
        <color theme="1"/>
        <rFont val="Calibri"/>
        <family val="2"/>
        <scheme val="minor"/>
      </rPr>
      <t>1</t>
    </r>
    <r>
      <rPr>
        <sz val="10"/>
        <rFont val="Arial"/>
        <family val="2"/>
      </rPr>
      <t>. Assign a set of 6 containers that will serve as your "Tared Calibration containers."</t>
    </r>
  </si>
  <si>
    <r>
      <rPr>
        <b/>
        <sz val="11"/>
        <color theme="1"/>
        <rFont val="Calibri"/>
        <family val="2"/>
        <scheme val="minor"/>
      </rPr>
      <t xml:space="preserve">     a.</t>
    </r>
    <r>
      <rPr>
        <sz val="10"/>
        <rFont val="Arial"/>
        <family val="2"/>
      </rPr>
      <t xml:space="preserve">  Label the containers 1, 2, 3, 4, 5, 6 to correspond with each bag position on the TDF instrument</t>
    </r>
  </si>
  <si>
    <r>
      <rPr>
        <b/>
        <sz val="11"/>
        <color theme="1"/>
        <rFont val="Calibri"/>
        <family val="2"/>
        <scheme val="minor"/>
      </rPr>
      <t>2.</t>
    </r>
    <r>
      <rPr>
        <sz val="10"/>
        <rFont val="Arial"/>
        <family val="2"/>
      </rPr>
      <t xml:space="preserve">  Assign a second set of containers as your "spare" set.  These do not need to be numbered or pre-weighed</t>
    </r>
  </si>
  <si>
    <r>
      <t xml:space="preserve">3.  </t>
    </r>
    <r>
      <rPr>
        <sz val="10"/>
        <rFont val="Arial"/>
        <family val="2"/>
      </rPr>
      <t>Proceed with the Volume Calibration process as instructed on pages 83-85 of the Operator's Manual</t>
    </r>
  </si>
  <si>
    <t xml:space="preserve">                2.  Enter new weights in the next box available in order to maintain a record of this diagnostic procedure.</t>
  </si>
  <si>
    <r>
      <rPr>
        <b/>
        <sz val="11"/>
        <color theme="1"/>
        <rFont val="Calibri"/>
        <family val="2"/>
        <scheme val="minor"/>
      </rPr>
      <t xml:space="preserve">     b.</t>
    </r>
    <r>
      <rPr>
        <sz val="10"/>
        <rFont val="Arial"/>
        <family val="2"/>
      </rPr>
      <t xml:space="preserve"> Weigh each container and enter those weights in the column titled "Tare wt" (D17, D18, D19, D20, D21 and D22 respectively)</t>
    </r>
  </si>
  <si>
    <r>
      <rPr>
        <b/>
        <sz val="11"/>
        <color theme="1"/>
        <rFont val="Calibri"/>
        <family val="2"/>
        <scheme val="minor"/>
      </rPr>
      <t>NOTE</t>
    </r>
    <r>
      <rPr>
        <sz val="10"/>
        <rFont val="Arial"/>
        <family val="2"/>
      </rPr>
      <t>:   1.  Use the same pre-weighed containers every time a volume calibration is done.</t>
    </r>
  </si>
  <si>
    <t xml:space="preserve">                3.  The AVERAGE should fall in the range of 19.75-20.25g</t>
  </si>
  <si>
    <t>Method:  AOAC 2017.16</t>
  </si>
  <si>
    <t>Dietary Fiber Analysis - TDF (AOAC 2017.16)</t>
  </si>
  <si>
    <r>
      <t xml:space="preserve">   </t>
    </r>
    <r>
      <rPr>
        <u/>
        <sz val="9"/>
        <rFont val="Calibri"/>
        <family val="2"/>
      </rPr>
      <t xml:space="preserve"> [((R1+R2)/2)-P-A-B] </t>
    </r>
    <r>
      <rPr>
        <sz val="9"/>
        <rFont val="Calibri"/>
        <family val="2"/>
      </rPr>
      <t xml:space="preserve"> x 100     + % SDFS
           ((M1+M2)/2)</t>
    </r>
  </si>
  <si>
    <t>% SDFS (HPLC)</t>
  </si>
  <si>
    <r>
      <t>Ash (A</t>
    </r>
    <r>
      <rPr>
        <b/>
        <vertAlign val="subscript"/>
        <sz val="14"/>
        <rFont val="Calibri"/>
        <family val="2"/>
      </rPr>
      <t>2</t>
    </r>
    <r>
      <rPr>
        <b/>
        <sz val="14"/>
        <rFont val="Calibri"/>
        <family val="2"/>
      </rPr>
      <t>)</t>
    </r>
  </si>
  <si>
    <r>
      <t>Ash (A</t>
    </r>
    <r>
      <rPr>
        <b/>
        <vertAlign val="subscript"/>
        <sz val="14"/>
        <rFont val="Calibri"/>
        <family val="2"/>
      </rPr>
      <t>2</t>
    </r>
    <r>
      <rPr>
        <b/>
        <sz val="14"/>
        <rFont val="Calibri"/>
        <family val="2"/>
      </rPr>
      <t>)</t>
    </r>
    <r>
      <rPr>
        <b/>
        <sz val="14"/>
        <rFont val="Calibri"/>
        <family val="2"/>
      </rPr>
      <t xml:space="preserve"> </t>
    </r>
  </si>
  <si>
    <t xml:space="preserve"> (g)</t>
  </si>
  <si>
    <r>
      <t xml:space="preserve">   </t>
    </r>
    <r>
      <rPr>
        <u/>
        <sz val="9"/>
        <rFont val="Calibri"/>
        <family val="2"/>
      </rPr>
      <t xml:space="preserve"> [((R1+R2)/2)-P-A-B] </t>
    </r>
    <r>
      <rPr>
        <sz val="9"/>
        <rFont val="Calibri"/>
        <family val="2"/>
      </rPr>
      <t xml:space="preserve">    x 100                     ((M1+M2)/2)</t>
    </r>
  </si>
  <si>
    <r>
      <t xml:space="preserve">This MS-Excel workbook is in MS-Excel 2007 format and has spreadsheets to help you with TDF analysis:
    </t>
    </r>
    <r>
      <rPr>
        <sz val="11"/>
        <rFont val="Symbol"/>
        <family val="1"/>
        <charset val="2"/>
      </rPr>
      <t>·</t>
    </r>
    <r>
      <rPr>
        <sz val="11"/>
        <rFont val="Calibri"/>
        <family val="2"/>
        <scheme val="minor"/>
      </rPr>
      <t xml:space="preserve">  IDF_SDF (AOAC 991.43; AOAC 2011.25; AOAC 2017.16)
    </t>
    </r>
    <r>
      <rPr>
        <sz val="11"/>
        <rFont val="Symbol"/>
        <family val="1"/>
        <charset val="2"/>
      </rPr>
      <t>·</t>
    </r>
    <r>
      <rPr>
        <sz val="11"/>
        <rFont val="Calibri"/>
        <family val="2"/>
        <scheme val="minor"/>
      </rPr>
      <t xml:space="preserve">  TDF (AOAC 991.43; AOAC 985.29; AOAC 2009.01, AOAC 2017.16)
    </t>
    </r>
    <r>
      <rPr>
        <sz val="11"/>
        <rFont val="Symbol"/>
        <family val="1"/>
        <charset val="2"/>
      </rPr>
      <t>·</t>
    </r>
    <r>
      <rPr>
        <sz val="11"/>
        <rFont val="Calibri"/>
        <family val="2"/>
        <scheme val="minor"/>
      </rPr>
      <t xml:space="preserve">  Blank (for TDF assays use the "SDF" section of this spreadsheet)</t>
    </r>
  </si>
  <si>
    <t>AOAC 985.29</t>
  </si>
  <si>
    <t>AOAC 991.43</t>
  </si>
  <si>
    <t>AOAC 2009.01</t>
  </si>
  <si>
    <t>AOAC 2011.25</t>
  </si>
  <si>
    <t>AOAC 2017.16</t>
  </si>
  <si>
    <t>AOAC 2022.01</t>
  </si>
  <si>
    <t>Dietary Fiber Analysis - IDF/SDF (AOAC 2022.01)</t>
  </si>
  <si>
    <r>
      <t xml:space="preserve">Dietary Fiber Analysis - Spreadsheet Instructions
</t>
    </r>
    <r>
      <rPr>
        <sz val="14"/>
        <rFont val="Calibri"/>
        <family val="2"/>
        <scheme val="minor"/>
      </rPr>
      <t>Rev 061923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</si>
</sst>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0.0"/>
    <numFmt numFmtId="166" formatCode="0.0000"/>
    <numFmt numFmtId="167" formatCode="#,##0.0000"/>
  </numFmts>
  <fonts count="59" x14ac:knownFonts="1">
    <font>
      <sz val="10"/>
      <name val="Arial"/>
    </font>
    <font>
      <sz val="10"/>
      <name val="Arial"/>
      <family val="2"/>
    </font>
    <font>
      <sz val="14"/>
      <name val="Times New Roman"/>
      <family val="1"/>
    </font>
    <font>
      <sz val="12"/>
      <name val="Times New Roman"/>
      <family val="1"/>
    </font>
    <font>
      <sz val="10"/>
      <name val="Times New Roman"/>
      <family val="1"/>
    </font>
    <font>
      <sz val="10"/>
      <name val="Arial"/>
      <family val="2"/>
    </font>
    <font>
      <sz val="11"/>
      <color indexed="8"/>
      <name val="Calibri"/>
      <family val="2"/>
    </font>
    <font>
      <b/>
      <sz val="14"/>
      <color indexed="8"/>
      <name val="Calibri"/>
      <family val="2"/>
    </font>
    <font>
      <b/>
      <sz val="14"/>
      <name val="Calibri"/>
      <family val="2"/>
    </font>
    <font>
      <b/>
      <i/>
      <sz val="14"/>
      <color indexed="8"/>
      <name val="Calibri"/>
      <family val="2"/>
    </font>
    <font>
      <b/>
      <vertAlign val="subscript"/>
      <sz val="14"/>
      <color indexed="8"/>
      <name val="Calibri"/>
      <family val="2"/>
    </font>
    <font>
      <sz val="11"/>
      <name val="Calibri"/>
      <family val="2"/>
    </font>
    <font>
      <u/>
      <sz val="11"/>
      <name val="Calibri"/>
      <family val="2"/>
    </font>
    <font>
      <sz val="11"/>
      <name val="Arial"/>
      <family val="2"/>
    </font>
    <font>
      <sz val="10"/>
      <color indexed="8"/>
      <name val="Calibri"/>
      <family val="2"/>
    </font>
    <font>
      <sz val="10"/>
      <name val="Calibri"/>
      <family val="2"/>
    </font>
    <font>
      <b/>
      <sz val="14"/>
      <name val="Calibri"/>
      <family val="2"/>
    </font>
    <font>
      <b/>
      <sz val="14"/>
      <color indexed="8"/>
      <name val="Calibri"/>
      <family val="2"/>
    </font>
    <font>
      <b/>
      <sz val="10"/>
      <name val="Calibri"/>
      <family val="2"/>
    </font>
    <font>
      <b/>
      <sz val="20"/>
      <name val="Calibri"/>
      <family val="2"/>
    </font>
    <font>
      <b/>
      <sz val="20"/>
      <color indexed="8"/>
      <name val="Calibri"/>
      <family val="2"/>
    </font>
    <font>
      <sz val="12"/>
      <color indexed="10"/>
      <name val="Calibri"/>
      <family val="2"/>
    </font>
    <font>
      <b/>
      <sz val="12"/>
      <color indexed="8"/>
      <name val="Calibri"/>
      <family val="2"/>
    </font>
    <font>
      <b/>
      <sz val="12"/>
      <name val="Calibri"/>
      <family val="2"/>
    </font>
    <font>
      <sz val="11"/>
      <name val="Calibri"/>
      <family val="2"/>
    </font>
    <font>
      <sz val="8"/>
      <name val="Arial"/>
      <family val="2"/>
    </font>
    <font>
      <i/>
      <sz val="20"/>
      <name val="Calibri"/>
      <family val="2"/>
    </font>
    <font>
      <i/>
      <sz val="20"/>
      <name val="Arial"/>
      <family val="2"/>
    </font>
    <font>
      <sz val="14"/>
      <name val="Calibri"/>
      <family val="2"/>
    </font>
    <font>
      <sz val="9"/>
      <name val="Calibri"/>
      <family val="2"/>
    </font>
    <font>
      <u/>
      <sz val="9"/>
      <name val="Calibri"/>
      <family val="2"/>
    </font>
    <font>
      <sz val="9"/>
      <name val="Arial"/>
      <family val="2"/>
    </font>
    <font>
      <i/>
      <sz val="10"/>
      <name val="Calibri"/>
      <family val="2"/>
    </font>
    <font>
      <sz val="10"/>
      <name val="Calibri"/>
      <family val="2"/>
      <scheme val="minor"/>
    </font>
    <font>
      <sz val="11"/>
      <name val="Symbol"/>
      <family val="1"/>
      <charset val="2"/>
    </font>
    <font>
      <b/>
      <sz val="10"/>
      <color indexed="8"/>
      <name val="Calibri"/>
      <family val="2"/>
    </font>
    <font>
      <b/>
      <i/>
      <sz val="10"/>
      <color indexed="8"/>
      <name val="Calibri"/>
      <family val="2"/>
    </font>
    <font>
      <sz val="11"/>
      <name val="Calibri"/>
      <family val="2"/>
      <scheme val="minor"/>
    </font>
    <font>
      <b/>
      <sz val="11"/>
      <name val="Calibri"/>
      <family val="2"/>
      <scheme val="minor"/>
    </font>
    <font>
      <b/>
      <sz val="11"/>
      <color theme="3" tint="0.39997558519241921"/>
      <name val="Calibri"/>
      <family val="2"/>
      <scheme val="minor"/>
    </font>
    <font>
      <b/>
      <u/>
      <sz val="11"/>
      <name val="Calibri"/>
      <family val="2"/>
      <scheme val="minor"/>
    </font>
    <font>
      <i/>
      <sz val="11"/>
      <name val="Calibri"/>
      <family val="2"/>
      <scheme val="minor"/>
    </font>
    <font>
      <b/>
      <i/>
      <sz val="11"/>
      <name val="Calibri"/>
      <family val="2"/>
      <scheme val="minor"/>
    </font>
    <font>
      <i/>
      <sz val="20"/>
      <name val="Calibri"/>
      <family val="2"/>
      <scheme val="minor"/>
    </font>
    <font>
      <sz val="14"/>
      <name val="Calibri"/>
      <family val="2"/>
      <scheme val="minor"/>
    </font>
    <font>
      <b/>
      <sz val="11"/>
      <color theme="1"/>
      <name val="Calibri"/>
      <family val="2"/>
      <scheme val="minor"/>
    </font>
    <font>
      <b/>
      <sz val="14"/>
      <color theme="1"/>
      <name val="Calibri"/>
      <family val="2"/>
      <scheme val="minor"/>
    </font>
    <font>
      <b/>
      <sz val="20"/>
      <color theme="1"/>
      <name val="Calibri"/>
      <family val="2"/>
      <scheme val="minor"/>
    </font>
    <font>
      <sz val="20"/>
      <color theme="1"/>
      <name val="Calibri"/>
      <family val="2"/>
      <scheme val="minor"/>
    </font>
    <font>
      <b/>
      <sz val="9"/>
      <color theme="1"/>
      <name val="Calibri"/>
      <family val="2"/>
      <scheme val="minor"/>
    </font>
    <font>
      <sz val="11"/>
      <color rgb="FFC00000"/>
      <name val="Calibri"/>
      <family val="2"/>
      <scheme val="minor"/>
    </font>
    <font>
      <sz val="10.5"/>
      <color theme="1"/>
      <name val="Calibri"/>
      <family val="2"/>
      <scheme val="minor"/>
    </font>
    <font>
      <sz val="11"/>
      <color theme="0" tint="-0.34998626667073579"/>
      <name val="Calibri"/>
      <family val="2"/>
      <scheme val="minor"/>
    </font>
    <font>
      <b/>
      <sz val="11"/>
      <color rgb="FFC00000"/>
      <name val="Calibri"/>
      <family val="2"/>
      <scheme val="minor"/>
    </font>
    <font>
      <sz val="11"/>
      <color theme="3" tint="-0.249977111117893"/>
      <name val="Calibri"/>
      <family val="2"/>
      <scheme val="minor"/>
    </font>
    <font>
      <sz val="10.3"/>
      <color theme="1"/>
      <name val="Calibri"/>
      <family val="2"/>
      <scheme val="minor"/>
    </font>
    <font>
      <i/>
      <sz val="10.3"/>
      <color theme="1"/>
      <name val="Calibri"/>
      <family val="2"/>
      <scheme val="minor"/>
    </font>
    <font>
      <sz val="9"/>
      <color theme="1"/>
      <name val="Calibri"/>
      <family val="2"/>
      <scheme val="minor"/>
    </font>
    <font>
      <b/>
      <vertAlign val="subscript"/>
      <sz val="14"/>
      <name val="Calibri"/>
      <family val="2"/>
    </font>
  </fonts>
  <fills count="9">
    <fill>
      <patternFill patternType="none"/>
    </fill>
    <fill>
      <patternFill patternType="gray125"/>
    </fill>
    <fill>
      <patternFill patternType="solid">
        <fgColor indexed="9"/>
        <bgColor indexed="64"/>
      </patternFill>
    </fill>
    <fill>
      <patternFill patternType="solid">
        <fgColor theme="4" tint="0.79998168889431442"/>
        <bgColor indexed="64"/>
      </patternFill>
    </fill>
    <fill>
      <patternFill patternType="solid">
        <fgColor theme="0"/>
        <bgColor indexed="64"/>
      </patternFill>
    </fill>
    <fill>
      <patternFill patternType="solid">
        <fgColor theme="6" tint="0.59999389629810485"/>
        <bgColor indexed="64"/>
      </patternFill>
    </fill>
    <fill>
      <patternFill patternType="solid">
        <fgColor theme="6" tint="0.59996337778862885"/>
        <bgColor indexed="64"/>
      </patternFill>
    </fill>
    <fill>
      <patternFill patternType="solid">
        <fgColor theme="2" tint="-0.249977111117893"/>
        <bgColor indexed="64"/>
      </patternFill>
    </fill>
    <fill>
      <patternFill patternType="solid">
        <fgColor theme="2" tint="-9.9978637043366805E-2"/>
        <bgColor indexed="64"/>
      </patternFill>
    </fill>
  </fills>
  <borders count="59">
    <border>
      <left/>
      <right/>
      <top/>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style="medium">
        <color indexed="64"/>
      </right>
      <top style="thin">
        <color indexed="64"/>
      </top>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8"/>
      </left>
      <right style="thin">
        <color indexed="64"/>
      </right>
      <top style="medium">
        <color indexed="8"/>
      </top>
      <bottom style="thin">
        <color indexed="64"/>
      </bottom>
      <diagonal/>
    </border>
    <border>
      <left style="medium">
        <color indexed="64"/>
      </left>
      <right style="thin">
        <color indexed="64"/>
      </right>
      <top style="thin">
        <color indexed="64"/>
      </top>
      <bottom style="thin">
        <color indexed="64"/>
      </bottom>
      <diagonal/>
    </border>
    <border>
      <left style="medium">
        <color indexed="8"/>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8"/>
      </left>
      <right style="thin">
        <color indexed="64"/>
      </right>
      <top style="thin">
        <color indexed="64"/>
      </top>
      <bottom style="medium">
        <color indexed="64"/>
      </bottom>
      <diagonal/>
    </border>
    <border>
      <left style="medium">
        <color indexed="8"/>
      </left>
      <right style="thin">
        <color indexed="64"/>
      </right>
      <top/>
      <bottom style="thin">
        <color indexed="64"/>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s>
  <cellStyleXfs count="9">
    <xf numFmtId="0" fontId="0" fillId="0" borderId="0"/>
    <xf numFmtId="0" fontId="5" fillId="0" borderId="0"/>
    <xf numFmtId="0" fontId="5" fillId="0" borderId="0"/>
    <xf numFmtId="0" fontId="5" fillId="0" borderId="0"/>
    <xf numFmtId="0" fontId="1" fillId="0" borderId="0"/>
    <xf numFmtId="0" fontId="6" fillId="0" borderId="0"/>
    <xf numFmtId="9" fontId="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cellStyleXfs>
  <cellXfs count="398">
    <xf numFmtId="0" fontId="0" fillId="0" borderId="0" xfId="0"/>
    <xf numFmtId="0" fontId="4" fillId="0" borderId="0" xfId="0" applyFont="1"/>
    <xf numFmtId="0" fontId="4" fillId="2" borderId="0" xfId="0" applyFont="1" applyFill="1"/>
    <xf numFmtId="0" fontId="4" fillId="2" borderId="0" xfId="0" applyFont="1" applyFill="1" applyAlignment="1">
      <alignment horizontal="center"/>
    </xf>
    <xf numFmtId="0" fontId="3" fillId="2" borderId="0" xfId="0" applyFont="1" applyFill="1" applyAlignment="1">
      <alignment horizontal="center"/>
    </xf>
    <xf numFmtId="0" fontId="2" fillId="2" borderId="0" xfId="0" applyFont="1" applyFill="1"/>
    <xf numFmtId="0" fontId="15" fillId="0" borderId="0" xfId="0" applyFont="1"/>
    <xf numFmtId="0" fontId="18" fillId="0" borderId="0" xfId="0" applyFont="1"/>
    <xf numFmtId="0" fontId="4" fillId="4" borderId="0" xfId="0" applyFont="1" applyFill="1"/>
    <xf numFmtId="0" fontId="15" fillId="2" borderId="0" xfId="0" applyFont="1" applyFill="1" applyAlignment="1">
      <alignment vertical="center"/>
    </xf>
    <xf numFmtId="0" fontId="19" fillId="2" borderId="0" xfId="0" applyFont="1" applyFill="1" applyAlignment="1">
      <alignment vertical="center"/>
    </xf>
    <xf numFmtId="0" fontId="16" fillId="2" borderId="0" xfId="0" applyFont="1" applyFill="1" applyAlignment="1">
      <alignment horizontal="center"/>
    </xf>
    <xf numFmtId="165" fontId="15" fillId="2" borderId="0" xfId="0" applyNumberFormat="1" applyFont="1" applyFill="1" applyAlignment="1">
      <alignment vertical="center"/>
    </xf>
    <xf numFmtId="0" fontId="15" fillId="0" borderId="0" xfId="0" applyFont="1" applyAlignment="1">
      <alignment vertical="center"/>
    </xf>
    <xf numFmtId="0" fontId="2" fillId="2" borderId="0" xfId="0" applyFont="1" applyFill="1" applyAlignment="1">
      <alignment vertical="top" wrapText="1"/>
    </xf>
    <xf numFmtId="0" fontId="18" fillId="0" borderId="31" xfId="0" applyFont="1" applyBorder="1" applyAlignment="1" applyProtection="1">
      <alignment horizontal="left" vertical="center"/>
      <protection locked="0"/>
    </xf>
    <xf numFmtId="0" fontId="18" fillId="0" borderId="33" xfId="0" applyFont="1" applyBorder="1" applyAlignment="1" applyProtection="1">
      <alignment horizontal="left" vertical="center"/>
      <protection locked="0"/>
    </xf>
    <xf numFmtId="0" fontId="18" fillId="0" borderId="2" xfId="0" applyFont="1" applyBorder="1" applyAlignment="1" applyProtection="1">
      <alignment horizontal="left" vertical="center"/>
      <protection locked="0"/>
    </xf>
    <xf numFmtId="0" fontId="18" fillId="0" borderId="3" xfId="0" applyFont="1" applyBorder="1" applyAlignment="1" applyProtection="1">
      <alignment horizontal="left" vertical="center"/>
      <protection locked="0"/>
    </xf>
    <xf numFmtId="0" fontId="15" fillId="4" borderId="0" xfId="0" applyFont="1" applyFill="1" applyAlignment="1">
      <alignment vertical="center"/>
    </xf>
    <xf numFmtId="0" fontId="15" fillId="4" borderId="0" xfId="0" applyFont="1" applyFill="1"/>
    <xf numFmtId="0" fontId="18" fillId="4" borderId="0" xfId="0" applyFont="1" applyFill="1"/>
    <xf numFmtId="166" fontId="14" fillId="4" borderId="4" xfId="0" applyNumberFormat="1" applyFont="1" applyFill="1" applyBorder="1" applyAlignment="1" applyProtection="1">
      <alignment horizontal="center"/>
      <protection locked="0"/>
    </xf>
    <xf numFmtId="166" fontId="14" fillId="4" borderId="2" xfId="0" applyNumberFormat="1" applyFont="1" applyFill="1" applyBorder="1" applyAlignment="1" applyProtection="1">
      <alignment horizontal="center"/>
      <protection locked="0"/>
    </xf>
    <xf numFmtId="166" fontId="14" fillId="4" borderId="3" xfId="0" applyNumberFormat="1" applyFont="1" applyFill="1" applyBorder="1" applyAlignment="1" applyProtection="1">
      <alignment horizontal="center"/>
      <protection locked="0"/>
    </xf>
    <xf numFmtId="166" fontId="15" fillId="4" borderId="4" xfId="0" applyNumberFormat="1" applyFont="1" applyFill="1" applyBorder="1" applyAlignment="1" applyProtection="1">
      <alignment horizontal="center"/>
      <protection locked="0"/>
    </xf>
    <xf numFmtId="166" fontId="15" fillId="4" borderId="2" xfId="0" applyNumberFormat="1" applyFont="1" applyFill="1" applyBorder="1" applyAlignment="1" applyProtection="1">
      <alignment horizontal="center"/>
      <protection locked="0"/>
    </xf>
    <xf numFmtId="0" fontId="14" fillId="4" borderId="36" xfId="0" applyFont="1" applyFill="1" applyBorder="1" applyAlignment="1" applyProtection="1">
      <alignment horizontal="center"/>
      <protection locked="0"/>
    </xf>
    <xf numFmtId="0" fontId="14" fillId="4" borderId="38" xfId="0" applyFont="1" applyFill="1" applyBorder="1" applyAlignment="1" applyProtection="1">
      <alignment horizontal="center"/>
      <protection locked="0"/>
    </xf>
    <xf numFmtId="0" fontId="14" fillId="4" borderId="39" xfId="0" applyFont="1" applyFill="1" applyBorder="1" applyAlignment="1" applyProtection="1">
      <alignment horizontal="center"/>
      <protection locked="0"/>
    </xf>
    <xf numFmtId="0" fontId="14" fillId="3" borderId="41" xfId="0" applyFont="1" applyFill="1" applyBorder="1" applyAlignment="1">
      <alignment horizontal="center"/>
    </xf>
    <xf numFmtId="0" fontId="14" fillId="3" borderId="31" xfId="0" applyFont="1" applyFill="1" applyBorder="1" applyAlignment="1">
      <alignment horizontal="center"/>
    </xf>
    <xf numFmtId="0" fontId="14" fillId="3" borderId="33" xfId="0" applyFont="1" applyFill="1" applyBorder="1" applyAlignment="1">
      <alignment horizontal="center"/>
    </xf>
    <xf numFmtId="166" fontId="15" fillId="4" borderId="14" xfId="0" applyNumberFormat="1" applyFont="1" applyFill="1" applyBorder="1" applyAlignment="1" applyProtection="1">
      <alignment horizontal="center"/>
      <protection locked="0"/>
    </xf>
    <xf numFmtId="166" fontId="15" fillId="4" borderId="12" xfId="0" applyNumberFormat="1" applyFont="1" applyFill="1" applyBorder="1" applyAlignment="1" applyProtection="1">
      <alignment horizontal="center"/>
      <protection locked="0"/>
    </xf>
    <xf numFmtId="166" fontId="15" fillId="4" borderId="13" xfId="0" applyNumberFormat="1" applyFont="1" applyFill="1" applyBorder="1" applyAlignment="1" applyProtection="1">
      <alignment horizontal="center"/>
      <protection locked="0"/>
    </xf>
    <xf numFmtId="166" fontId="14" fillId="3" borderId="4" xfId="0" applyNumberFormat="1" applyFont="1" applyFill="1" applyBorder="1" applyAlignment="1">
      <alignment horizontal="center"/>
    </xf>
    <xf numFmtId="166" fontId="14" fillId="3" borderId="2" xfId="0" applyNumberFormat="1" applyFont="1" applyFill="1" applyBorder="1" applyAlignment="1">
      <alignment horizontal="center"/>
    </xf>
    <xf numFmtId="166" fontId="14" fillId="3" borderId="3" xfId="0" applyNumberFormat="1" applyFont="1" applyFill="1" applyBorder="1" applyAlignment="1">
      <alignment horizontal="center"/>
    </xf>
    <xf numFmtId="166" fontId="15" fillId="4" borderId="1" xfId="0" applyNumberFormat="1" applyFont="1" applyFill="1" applyBorder="1" applyAlignment="1" applyProtection="1">
      <alignment horizontal="center"/>
      <protection locked="0"/>
    </xf>
    <xf numFmtId="166" fontId="14" fillId="4" borderId="1" xfId="0" applyNumberFormat="1" applyFont="1" applyFill="1" applyBorder="1" applyAlignment="1" applyProtection="1">
      <alignment horizontal="center"/>
      <protection locked="0"/>
    </xf>
    <xf numFmtId="166" fontId="15" fillId="4" borderId="8" xfId="0" applyNumberFormat="1" applyFont="1" applyFill="1" applyBorder="1" applyAlignment="1" applyProtection="1">
      <alignment horizontal="center"/>
      <protection locked="0"/>
    </xf>
    <xf numFmtId="166" fontId="15" fillId="4" borderId="9" xfId="0" applyNumberFormat="1" applyFont="1" applyFill="1" applyBorder="1" applyAlignment="1" applyProtection="1">
      <alignment horizontal="center"/>
      <protection locked="0"/>
    </xf>
    <xf numFmtId="166" fontId="15" fillId="4" borderId="3" xfId="0" applyNumberFormat="1" applyFont="1" applyFill="1" applyBorder="1" applyAlignment="1" applyProtection="1">
      <alignment horizontal="center"/>
      <protection locked="0"/>
    </xf>
    <xf numFmtId="166" fontId="14" fillId="4" borderId="10" xfId="0" applyNumberFormat="1" applyFont="1" applyFill="1" applyBorder="1" applyAlignment="1" applyProtection="1">
      <alignment horizontal="center"/>
      <protection locked="0"/>
    </xf>
    <xf numFmtId="166" fontId="14" fillId="4" borderId="8" xfId="0" applyNumberFormat="1" applyFont="1" applyFill="1" applyBorder="1" applyAlignment="1" applyProtection="1">
      <alignment horizontal="center"/>
      <protection locked="0"/>
    </xf>
    <xf numFmtId="166" fontId="14" fillId="4" borderId="9" xfId="0" applyNumberFormat="1" applyFont="1" applyFill="1" applyBorder="1" applyAlignment="1" applyProtection="1">
      <alignment horizontal="center"/>
      <protection locked="0"/>
    </xf>
    <xf numFmtId="164" fontId="14" fillId="3" borderId="4" xfId="0" applyNumberFormat="1" applyFont="1" applyFill="1" applyBorder="1" applyAlignment="1">
      <alignment horizontal="center"/>
    </xf>
    <xf numFmtId="164" fontId="14" fillId="3" borderId="2" xfId="0" applyNumberFormat="1" applyFont="1" applyFill="1" applyBorder="1" applyAlignment="1">
      <alignment horizontal="center"/>
    </xf>
    <xf numFmtId="166" fontId="15" fillId="3" borderId="2" xfId="1" applyNumberFormat="1" applyFont="1" applyFill="1" applyBorder="1" applyAlignment="1">
      <alignment horizontal="center"/>
    </xf>
    <xf numFmtId="164" fontId="14" fillId="3" borderId="3" xfId="0" applyNumberFormat="1" applyFont="1" applyFill="1" applyBorder="1" applyAlignment="1">
      <alignment horizontal="center"/>
    </xf>
    <xf numFmtId="166" fontId="15" fillId="3" borderId="3" xfId="1" applyNumberFormat="1" applyFont="1" applyFill="1" applyBorder="1" applyAlignment="1">
      <alignment horizontal="center"/>
    </xf>
    <xf numFmtId="166" fontId="15" fillId="3" borderId="4" xfId="0" applyNumberFormat="1" applyFont="1" applyFill="1" applyBorder="1" applyAlignment="1">
      <alignment horizontal="center"/>
    </xf>
    <xf numFmtId="167" fontId="14" fillId="3" borderId="4" xfId="0" applyNumberFormat="1" applyFont="1" applyFill="1" applyBorder="1" applyAlignment="1">
      <alignment horizontal="center"/>
    </xf>
    <xf numFmtId="167" fontId="14" fillId="3" borderId="2" xfId="0" applyNumberFormat="1" applyFont="1" applyFill="1" applyBorder="1" applyAlignment="1">
      <alignment horizontal="center"/>
    </xf>
    <xf numFmtId="166" fontId="15" fillId="3" borderId="2" xfId="0" applyNumberFormat="1" applyFont="1" applyFill="1" applyBorder="1" applyAlignment="1">
      <alignment horizontal="center"/>
    </xf>
    <xf numFmtId="167" fontId="14" fillId="3" borderId="3" xfId="0" applyNumberFormat="1" applyFont="1" applyFill="1" applyBorder="1" applyAlignment="1">
      <alignment horizontal="center"/>
    </xf>
    <xf numFmtId="166" fontId="15" fillId="4" borderId="11" xfId="5" applyNumberFormat="1" applyFont="1" applyFill="1" applyBorder="1" applyAlignment="1" applyProtection="1">
      <alignment horizontal="center"/>
      <protection locked="0"/>
    </xf>
    <xf numFmtId="166" fontId="15" fillId="4" borderId="6" xfId="5" applyNumberFormat="1" applyFont="1" applyFill="1" applyBorder="1" applyAlignment="1" applyProtection="1">
      <alignment horizontal="center"/>
      <protection locked="0"/>
    </xf>
    <xf numFmtId="166" fontId="15" fillId="4" borderId="7" xfId="5" applyNumberFormat="1" applyFont="1" applyFill="1" applyBorder="1" applyAlignment="1" applyProtection="1">
      <alignment horizontal="center"/>
      <protection locked="0"/>
    </xf>
    <xf numFmtId="166" fontId="15" fillId="4" borderId="5" xfId="5" applyNumberFormat="1" applyFont="1" applyFill="1" applyBorder="1" applyAlignment="1" applyProtection="1">
      <alignment horizontal="center"/>
      <protection locked="0"/>
    </xf>
    <xf numFmtId="166" fontId="15" fillId="4" borderId="5" xfId="0" applyNumberFormat="1" applyFont="1" applyFill="1" applyBorder="1" applyAlignment="1" applyProtection="1">
      <alignment horizontal="center"/>
      <protection locked="0"/>
    </xf>
    <xf numFmtId="166" fontId="15" fillId="4" borderId="6" xfId="0" applyNumberFormat="1" applyFont="1" applyFill="1" applyBorder="1" applyAlignment="1" applyProtection="1">
      <alignment horizontal="center"/>
      <protection locked="0"/>
    </xf>
    <xf numFmtId="166" fontId="15" fillId="4" borderId="7" xfId="0" applyNumberFormat="1" applyFont="1" applyFill="1" applyBorder="1" applyAlignment="1" applyProtection="1">
      <alignment horizontal="center"/>
      <protection locked="0"/>
    </xf>
    <xf numFmtId="0" fontId="18" fillId="4" borderId="31" xfId="0" applyFont="1" applyFill="1" applyBorder="1" applyAlignment="1" applyProtection="1">
      <alignment horizontal="left" vertical="center"/>
      <protection locked="0"/>
    </xf>
    <xf numFmtId="0" fontId="18" fillId="4" borderId="33" xfId="0" applyFont="1" applyFill="1" applyBorder="1" applyAlignment="1" applyProtection="1">
      <alignment horizontal="left" vertical="center"/>
      <protection locked="0"/>
    </xf>
    <xf numFmtId="0" fontId="18" fillId="4" borderId="2" xfId="0" applyFont="1" applyFill="1" applyBorder="1" applyAlignment="1" applyProtection="1">
      <alignment horizontal="left" vertical="center"/>
      <protection locked="0"/>
    </xf>
    <xf numFmtId="0" fontId="18" fillId="4" borderId="3" xfId="0" applyFont="1" applyFill="1" applyBorder="1" applyAlignment="1" applyProtection="1">
      <alignment horizontal="left" vertical="center"/>
      <protection locked="0"/>
    </xf>
    <xf numFmtId="0" fontId="18" fillId="5" borderId="41" xfId="0" applyFont="1" applyFill="1" applyBorder="1" applyAlignment="1">
      <alignment horizontal="left" vertical="center"/>
    </xf>
    <xf numFmtId="0" fontId="18" fillId="5" borderId="31" xfId="0" applyFont="1" applyFill="1" applyBorder="1" applyAlignment="1">
      <alignment horizontal="left" vertical="center"/>
    </xf>
    <xf numFmtId="0" fontId="18" fillId="5" borderId="10" xfId="0" applyFont="1" applyFill="1" applyBorder="1" applyAlignment="1">
      <alignment horizontal="left" vertical="center"/>
    </xf>
    <xf numFmtId="0" fontId="18" fillId="5" borderId="2" xfId="0" applyFont="1" applyFill="1" applyBorder="1" applyAlignment="1">
      <alignment horizontal="left" vertical="center"/>
    </xf>
    <xf numFmtId="0" fontId="18" fillId="5" borderId="1" xfId="0" applyFont="1" applyFill="1" applyBorder="1" applyAlignment="1">
      <alignment horizontal="left" vertical="center"/>
    </xf>
    <xf numFmtId="0" fontId="33" fillId="5" borderId="10" xfId="0" applyFont="1" applyFill="1" applyBorder="1" applyAlignment="1">
      <alignment horizontal="left" vertical="center"/>
    </xf>
    <xf numFmtId="0" fontId="33" fillId="5" borderId="9" xfId="0" applyFont="1" applyFill="1" applyBorder="1" applyAlignment="1">
      <alignment horizontal="left" vertical="center"/>
    </xf>
    <xf numFmtId="0" fontId="21" fillId="5" borderId="17" xfId="0" applyFont="1" applyFill="1" applyBorder="1"/>
    <xf numFmtId="0" fontId="15" fillId="5" borderId="1" xfId="0" applyFont="1" applyFill="1" applyBorder="1" applyAlignment="1">
      <alignment horizontal="center"/>
    </xf>
    <xf numFmtId="0" fontId="16" fillId="5" borderId="4" xfId="0" applyFont="1" applyFill="1" applyBorder="1" applyAlignment="1">
      <alignment horizontal="center"/>
    </xf>
    <xf numFmtId="0" fontId="17" fillId="5" borderId="14" xfId="0" applyFont="1" applyFill="1" applyBorder="1" applyAlignment="1">
      <alignment horizontal="center"/>
    </xf>
    <xf numFmtId="0" fontId="15" fillId="5" borderId="10" xfId="0" applyFont="1" applyFill="1" applyBorder="1" applyAlignment="1">
      <alignment horizontal="center"/>
    </xf>
    <xf numFmtId="0" fontId="15" fillId="5" borderId="20" xfId="0" applyFont="1" applyFill="1" applyBorder="1" applyAlignment="1">
      <alignment horizontal="center"/>
    </xf>
    <xf numFmtId="0" fontId="15" fillId="5" borderId="9" xfId="0" applyFont="1" applyFill="1" applyBorder="1" applyAlignment="1">
      <alignment horizontal="center"/>
    </xf>
    <xf numFmtId="0" fontId="15" fillId="5" borderId="25" xfId="0" applyFont="1" applyFill="1" applyBorder="1" applyAlignment="1">
      <alignment horizontal="center"/>
    </xf>
    <xf numFmtId="0" fontId="17" fillId="5" borderId="4" xfId="0" applyFont="1" applyFill="1" applyBorder="1" applyAlignment="1">
      <alignment horizontal="center"/>
    </xf>
    <xf numFmtId="0" fontId="15" fillId="5" borderId="1" xfId="0" applyFont="1" applyFill="1" applyBorder="1"/>
    <xf numFmtId="0" fontId="16" fillId="5" borderId="14" xfId="0" applyFont="1" applyFill="1" applyBorder="1" applyAlignment="1">
      <alignment horizontal="center"/>
    </xf>
    <xf numFmtId="0" fontId="15" fillId="5" borderId="21" xfId="0" applyFont="1" applyFill="1" applyBorder="1" applyAlignment="1">
      <alignment horizontal="center"/>
    </xf>
    <xf numFmtId="9" fontId="15" fillId="5" borderId="10" xfId="6" applyFont="1" applyFill="1" applyBorder="1" applyAlignment="1" applyProtection="1">
      <alignment horizontal="center"/>
    </xf>
    <xf numFmtId="9" fontId="15" fillId="5" borderId="21" xfId="6" applyFont="1" applyFill="1" applyBorder="1" applyAlignment="1" applyProtection="1">
      <alignment horizontal="center"/>
    </xf>
    <xf numFmtId="9" fontId="15" fillId="5" borderId="22" xfId="6" applyFont="1" applyFill="1" applyBorder="1" applyAlignment="1" applyProtection="1">
      <alignment horizontal="center"/>
    </xf>
    <xf numFmtId="9" fontId="15" fillId="5" borderId="9" xfId="6" applyFont="1" applyFill="1" applyBorder="1" applyAlignment="1" applyProtection="1">
      <alignment horizontal="center"/>
    </xf>
    <xf numFmtId="9" fontId="15" fillId="5" borderId="25" xfId="6" applyFont="1" applyFill="1" applyBorder="1" applyAlignment="1" applyProtection="1">
      <alignment horizontal="center"/>
    </xf>
    <xf numFmtId="0" fontId="15" fillId="5" borderId="4" xfId="0" applyFont="1" applyFill="1" applyBorder="1" applyAlignment="1">
      <alignment horizontal="center"/>
    </xf>
    <xf numFmtId="0" fontId="15" fillId="5" borderId="2" xfId="0" applyFont="1" applyFill="1" applyBorder="1" applyAlignment="1">
      <alignment horizontal="center"/>
    </xf>
    <xf numFmtId="0" fontId="15" fillId="5" borderId="3" xfId="0" applyFont="1" applyFill="1" applyBorder="1" applyAlignment="1">
      <alignment horizontal="center"/>
    </xf>
    <xf numFmtId="0" fontId="16" fillId="5" borderId="18" xfId="0" applyFont="1" applyFill="1" applyBorder="1" applyAlignment="1">
      <alignment horizontal="center"/>
    </xf>
    <xf numFmtId="0" fontId="22" fillId="5" borderId="17" xfId="0" applyFont="1" applyFill="1" applyBorder="1"/>
    <xf numFmtId="0" fontId="23" fillId="5" borderId="1" xfId="0" applyFont="1" applyFill="1" applyBorder="1" applyAlignment="1">
      <alignment horizontal="center"/>
    </xf>
    <xf numFmtId="0" fontId="17" fillId="5" borderId="1" xfId="0" applyFont="1" applyFill="1" applyBorder="1" applyAlignment="1">
      <alignment horizontal="center"/>
    </xf>
    <xf numFmtId="0" fontId="7" fillId="5" borderId="4" xfId="0" applyFont="1" applyFill="1" applyBorder="1" applyAlignment="1">
      <alignment horizontal="center"/>
    </xf>
    <xf numFmtId="0" fontId="17" fillId="5" borderId="18" xfId="0" applyFont="1" applyFill="1" applyBorder="1" applyAlignment="1">
      <alignment horizontal="center"/>
    </xf>
    <xf numFmtId="0" fontId="14" fillId="5" borderId="14" xfId="0" applyFont="1" applyFill="1" applyBorder="1" applyAlignment="1">
      <alignment horizontal="center"/>
    </xf>
    <xf numFmtId="0" fontId="14" fillId="5" borderId="2" xfId="0" applyFont="1" applyFill="1" applyBorder="1" applyAlignment="1">
      <alignment horizontal="center"/>
    </xf>
    <xf numFmtId="0" fontId="14" fillId="5" borderId="8" xfId="0" applyFont="1" applyFill="1" applyBorder="1" applyAlignment="1">
      <alignment horizontal="center"/>
    </xf>
    <xf numFmtId="0" fontId="14" fillId="5" borderId="3" xfId="0" applyFont="1" applyFill="1" applyBorder="1" applyAlignment="1">
      <alignment horizontal="center"/>
    </xf>
    <xf numFmtId="0" fontId="15" fillId="5" borderId="28" xfId="5" applyFont="1" applyFill="1" applyBorder="1" applyAlignment="1">
      <alignment horizontal="center"/>
    </xf>
    <xf numFmtId="0" fontId="15" fillId="5" borderId="19" xfId="5" applyFont="1" applyFill="1" applyBorder="1" applyAlignment="1">
      <alignment horizontal="center"/>
    </xf>
    <xf numFmtId="0" fontId="15" fillId="5" borderId="31" xfId="5" applyFont="1" applyFill="1" applyBorder="1" applyAlignment="1">
      <alignment horizontal="center"/>
    </xf>
    <xf numFmtId="0" fontId="15" fillId="5" borderId="33" xfId="5" applyFont="1" applyFill="1" applyBorder="1" applyAlignment="1">
      <alignment horizontal="center"/>
    </xf>
    <xf numFmtId="0" fontId="15" fillId="5" borderId="29" xfId="5" applyFont="1" applyFill="1" applyBorder="1" applyAlignment="1">
      <alignment horizontal="center"/>
    </xf>
    <xf numFmtId="0" fontId="15" fillId="5" borderId="17" xfId="5" applyFont="1" applyFill="1" applyBorder="1" applyAlignment="1">
      <alignment horizontal="center"/>
    </xf>
    <xf numFmtId="0" fontId="15" fillId="5" borderId="30" xfId="0" applyFont="1" applyFill="1" applyBorder="1" applyAlignment="1">
      <alignment horizontal="center"/>
    </xf>
    <xf numFmtId="0" fontId="15" fillId="5" borderId="32" xfId="0" applyFont="1" applyFill="1" applyBorder="1" applyAlignment="1">
      <alignment horizontal="center"/>
    </xf>
    <xf numFmtId="0" fontId="15" fillId="5" borderId="34" xfId="0" applyFont="1" applyFill="1" applyBorder="1" applyAlignment="1">
      <alignment horizontal="center"/>
    </xf>
    <xf numFmtId="0" fontId="15" fillId="5" borderId="35" xfId="0" applyFont="1" applyFill="1" applyBorder="1" applyAlignment="1">
      <alignment horizontal="center"/>
    </xf>
    <xf numFmtId="0" fontId="15" fillId="5" borderId="29" xfId="0" applyFont="1" applyFill="1" applyBorder="1" applyAlignment="1">
      <alignment horizontal="center"/>
    </xf>
    <xf numFmtId="0" fontId="15" fillId="5" borderId="45" xfId="0" applyFont="1" applyFill="1" applyBorder="1" applyAlignment="1">
      <alignment vertical="center"/>
    </xf>
    <xf numFmtId="0" fontId="15" fillId="5" borderId="42" xfId="0" applyFont="1" applyFill="1" applyBorder="1" applyAlignment="1">
      <alignment vertical="center"/>
    </xf>
    <xf numFmtId="0" fontId="15" fillId="5" borderId="48" xfId="0" applyFont="1" applyFill="1" applyBorder="1" applyAlignment="1">
      <alignment vertical="center"/>
    </xf>
    <xf numFmtId="0" fontId="15" fillId="5" borderId="47" xfId="0" applyFont="1" applyFill="1" applyBorder="1" applyAlignment="1">
      <alignment horizontal="center" vertical="center"/>
    </xf>
    <xf numFmtId="0" fontId="16" fillId="5" borderId="17" xfId="0" applyFont="1" applyFill="1" applyBorder="1" applyAlignment="1">
      <alignment horizontal="center"/>
    </xf>
    <xf numFmtId="0" fontId="16" fillId="5" borderId="40" xfId="0" applyFont="1" applyFill="1" applyBorder="1" applyAlignment="1">
      <alignment horizontal="center"/>
    </xf>
    <xf numFmtId="166" fontId="15" fillId="5" borderId="1" xfId="0" applyNumberFormat="1" applyFont="1" applyFill="1" applyBorder="1" applyAlignment="1">
      <alignment horizontal="center"/>
    </xf>
    <xf numFmtId="166" fontId="15" fillId="5" borderId="10" xfId="0" applyNumberFormat="1" applyFont="1" applyFill="1" applyBorder="1" applyAlignment="1">
      <alignment horizontal="center"/>
    </xf>
    <xf numFmtId="166" fontId="15" fillId="5" borderId="9" xfId="0" applyNumberFormat="1" applyFont="1" applyFill="1" applyBorder="1" applyAlignment="1">
      <alignment horizontal="center"/>
    </xf>
    <xf numFmtId="166" fontId="15" fillId="5" borderId="16" xfId="0" applyNumberFormat="1" applyFont="1" applyFill="1" applyBorder="1" applyAlignment="1">
      <alignment horizontal="center"/>
    </xf>
    <xf numFmtId="166" fontId="15" fillId="5" borderId="20" xfId="0" applyNumberFormat="1" applyFont="1" applyFill="1" applyBorder="1" applyAlignment="1">
      <alignment horizontal="center"/>
    </xf>
    <xf numFmtId="166" fontId="15" fillId="5" borderId="42" xfId="0" applyNumberFormat="1" applyFont="1" applyFill="1" applyBorder="1" applyAlignment="1">
      <alignment horizontal="center"/>
    </xf>
    <xf numFmtId="166" fontId="15" fillId="5" borderId="48" xfId="0" applyNumberFormat="1" applyFont="1" applyFill="1" applyBorder="1" applyAlignment="1">
      <alignment horizontal="center"/>
    </xf>
    <xf numFmtId="0" fontId="15" fillId="5" borderId="46" xfId="0" applyFont="1" applyFill="1" applyBorder="1" applyAlignment="1">
      <alignment vertical="center"/>
    </xf>
    <xf numFmtId="0" fontId="15" fillId="5" borderId="0" xfId="0" applyFont="1" applyFill="1" applyAlignment="1">
      <alignment vertical="center"/>
    </xf>
    <xf numFmtId="0" fontId="8" fillId="5" borderId="0" xfId="0" applyFont="1" applyFill="1" applyAlignment="1">
      <alignment horizontal="center" vertical="center"/>
    </xf>
    <xf numFmtId="0" fontId="32" fillId="5" borderId="0" xfId="0" applyFont="1" applyFill="1" applyAlignment="1">
      <alignment horizontal="center" vertical="center"/>
    </xf>
    <xf numFmtId="0" fontId="15" fillId="5" borderId="44" xfId="0" applyFont="1" applyFill="1" applyBorder="1" applyAlignment="1">
      <alignment vertical="center"/>
    </xf>
    <xf numFmtId="166" fontId="15" fillId="5" borderId="25" xfId="0" applyNumberFormat="1" applyFont="1" applyFill="1" applyBorder="1" applyAlignment="1">
      <alignment horizontal="center"/>
    </xf>
    <xf numFmtId="0" fontId="15" fillId="5" borderId="41" xfId="0" applyFont="1" applyFill="1" applyBorder="1" applyAlignment="1">
      <alignment horizontal="center" vertical="center"/>
    </xf>
    <xf numFmtId="0" fontId="15" fillId="5" borderId="31" xfId="0" applyFont="1" applyFill="1" applyBorder="1" applyAlignment="1">
      <alignment horizontal="center" vertical="center"/>
    </xf>
    <xf numFmtId="0" fontId="15" fillId="5" borderId="33" xfId="0" applyFont="1" applyFill="1" applyBorder="1" applyAlignment="1">
      <alignment horizontal="center" vertical="center"/>
    </xf>
    <xf numFmtId="0" fontId="7" fillId="5" borderId="18" xfId="0" applyFont="1" applyFill="1" applyBorder="1" applyAlignment="1">
      <alignment horizontal="center"/>
    </xf>
    <xf numFmtId="0" fontId="14" fillId="5" borderId="4" xfId="0" applyFont="1" applyFill="1" applyBorder="1" applyAlignment="1">
      <alignment horizontal="center"/>
    </xf>
    <xf numFmtId="0" fontId="15" fillId="5" borderId="51" xfId="0" applyFont="1" applyFill="1" applyBorder="1" applyAlignment="1">
      <alignment vertical="center"/>
    </xf>
    <xf numFmtId="0" fontId="4" fillId="5" borderId="50" xfId="0" applyFont="1" applyFill="1" applyBorder="1"/>
    <xf numFmtId="0" fontId="19" fillId="5" borderId="0" xfId="0" applyFont="1" applyFill="1" applyAlignment="1">
      <alignment vertical="center"/>
    </xf>
    <xf numFmtId="0" fontId="16" fillId="5" borderId="0" xfId="0" applyFont="1" applyFill="1" applyAlignment="1">
      <alignment horizontal="center"/>
    </xf>
    <xf numFmtId="0" fontId="16" fillId="5" borderId="43" xfId="0" applyFont="1" applyFill="1" applyBorder="1" applyAlignment="1">
      <alignment horizontal="center"/>
    </xf>
    <xf numFmtId="165" fontId="15" fillId="5" borderId="43" xfId="0" applyNumberFormat="1" applyFont="1" applyFill="1" applyBorder="1" applyAlignment="1">
      <alignment vertical="center"/>
    </xf>
    <xf numFmtId="0" fontId="4" fillId="5" borderId="42" xfId="0" applyFont="1" applyFill="1" applyBorder="1"/>
    <xf numFmtId="0" fontId="4" fillId="5" borderId="0" xfId="0" applyFont="1" applyFill="1"/>
    <xf numFmtId="0" fontId="4" fillId="5" borderId="43" xfId="0" applyFont="1" applyFill="1" applyBorder="1"/>
    <xf numFmtId="0" fontId="2" fillId="5" borderId="42" xfId="0" applyFont="1" applyFill="1" applyBorder="1"/>
    <xf numFmtId="0" fontId="4" fillId="5" borderId="48" xfId="0" applyFont="1" applyFill="1" applyBorder="1"/>
    <xf numFmtId="0" fontId="4" fillId="5" borderId="44" xfId="0" applyFont="1" applyFill="1" applyBorder="1"/>
    <xf numFmtId="0" fontId="4" fillId="5" borderId="49" xfId="0" applyFont="1" applyFill="1" applyBorder="1"/>
    <xf numFmtId="0" fontId="14" fillId="4" borderId="37" xfId="0" applyFont="1" applyFill="1" applyBorder="1" applyAlignment="1" applyProtection="1">
      <alignment horizontal="center"/>
      <protection locked="0"/>
    </xf>
    <xf numFmtId="166" fontId="15" fillId="5" borderId="17" xfId="0" applyNumberFormat="1" applyFont="1" applyFill="1" applyBorder="1" applyAlignment="1">
      <alignment horizontal="center"/>
    </xf>
    <xf numFmtId="166" fontId="15" fillId="5" borderId="23" xfId="0" applyNumberFormat="1" applyFont="1" applyFill="1" applyBorder="1" applyAlignment="1">
      <alignment horizontal="center"/>
    </xf>
    <xf numFmtId="166" fontId="15" fillId="5" borderId="27" xfId="0" applyNumberFormat="1" applyFont="1" applyFill="1" applyBorder="1" applyAlignment="1">
      <alignment horizontal="center"/>
    </xf>
    <xf numFmtId="0" fontId="15" fillId="5" borderId="24" xfId="4" applyFont="1" applyFill="1" applyBorder="1" applyAlignment="1">
      <alignment horizontal="center"/>
    </xf>
    <xf numFmtId="0" fontId="15" fillId="5" borderId="26" xfId="4" applyFont="1" applyFill="1" applyBorder="1" applyAlignment="1">
      <alignment horizontal="center"/>
    </xf>
    <xf numFmtId="166" fontId="15" fillId="6" borderId="1" xfId="0" applyNumberFormat="1" applyFont="1" applyFill="1" applyBorder="1" applyAlignment="1">
      <alignment horizontal="center"/>
    </xf>
    <xf numFmtId="166" fontId="15" fillId="6" borderId="10" xfId="0" applyNumberFormat="1" applyFont="1" applyFill="1" applyBorder="1" applyAlignment="1">
      <alignment horizontal="center"/>
    </xf>
    <xf numFmtId="166" fontId="15" fillId="6" borderId="9" xfId="0" applyNumberFormat="1" applyFont="1" applyFill="1" applyBorder="1" applyAlignment="1">
      <alignment horizontal="center"/>
    </xf>
    <xf numFmtId="166" fontId="14" fillId="3" borderId="14" xfId="0" applyNumberFormat="1" applyFont="1" applyFill="1" applyBorder="1" applyAlignment="1">
      <alignment horizontal="center"/>
    </xf>
    <xf numFmtId="166" fontId="14" fillId="3" borderId="12" xfId="0" applyNumberFormat="1" applyFont="1" applyFill="1" applyBorder="1" applyAlignment="1">
      <alignment horizontal="center"/>
    </xf>
    <xf numFmtId="166" fontId="15" fillId="3" borderId="12" xfId="1" applyNumberFormat="1" applyFont="1" applyFill="1" applyBorder="1" applyAlignment="1">
      <alignment horizontal="center"/>
    </xf>
    <xf numFmtId="166" fontId="15" fillId="3" borderId="12" xfId="2" applyNumberFormat="1" applyFont="1" applyFill="1" applyBorder="1" applyAlignment="1">
      <alignment horizontal="center"/>
    </xf>
    <xf numFmtId="166" fontId="15" fillId="3" borderId="13" xfId="3" applyNumberFormat="1" applyFont="1" applyFill="1" applyBorder="1" applyAlignment="1">
      <alignment horizontal="center"/>
    </xf>
    <xf numFmtId="166" fontId="14" fillId="3" borderId="8" xfId="0" applyNumberFormat="1" applyFont="1" applyFill="1" applyBorder="1" applyAlignment="1">
      <alignment horizontal="center"/>
    </xf>
    <xf numFmtId="166" fontId="15" fillId="2" borderId="4" xfId="0" applyNumberFormat="1" applyFont="1" applyFill="1" applyBorder="1" applyAlignment="1" applyProtection="1">
      <alignment horizontal="center"/>
      <protection locked="0"/>
    </xf>
    <xf numFmtId="166" fontId="14" fillId="2" borderId="4" xfId="0" applyNumberFormat="1" applyFont="1" applyFill="1" applyBorder="1" applyAlignment="1" applyProtection="1">
      <alignment horizontal="center"/>
      <protection locked="0"/>
    </xf>
    <xf numFmtId="166" fontId="15" fillId="2" borderId="2" xfId="0" applyNumberFormat="1" applyFont="1" applyFill="1" applyBorder="1" applyAlignment="1" applyProtection="1">
      <alignment horizontal="center"/>
      <protection locked="0"/>
    </xf>
    <xf numFmtId="166" fontId="14" fillId="2" borderId="2" xfId="0" applyNumberFormat="1" applyFont="1" applyFill="1" applyBorder="1" applyAlignment="1" applyProtection="1">
      <alignment horizontal="center"/>
      <protection locked="0"/>
    </xf>
    <xf numFmtId="166" fontId="15" fillId="2" borderId="3" xfId="0" applyNumberFormat="1" applyFont="1" applyFill="1" applyBorder="1" applyAlignment="1" applyProtection="1">
      <alignment horizontal="center"/>
      <protection locked="0"/>
    </xf>
    <xf numFmtId="166" fontId="14" fillId="2" borderId="3" xfId="0" applyNumberFormat="1" applyFont="1" applyFill="1" applyBorder="1" applyAlignment="1" applyProtection="1">
      <alignment horizontal="center"/>
      <protection locked="0"/>
    </xf>
    <xf numFmtId="49" fontId="14" fillId="2" borderId="41" xfId="0" applyNumberFormat="1" applyFont="1" applyFill="1" applyBorder="1" applyAlignment="1" applyProtection="1">
      <alignment horizontal="center"/>
      <protection locked="0"/>
    </xf>
    <xf numFmtId="49" fontId="14" fillId="2" borderId="31" xfId="0" applyNumberFormat="1" applyFont="1" applyFill="1" applyBorder="1" applyAlignment="1" applyProtection="1">
      <alignment horizontal="center"/>
      <protection locked="0"/>
    </xf>
    <xf numFmtId="49" fontId="14" fillId="2" borderId="33" xfId="0" applyNumberFormat="1" applyFont="1" applyFill="1" applyBorder="1" applyAlignment="1" applyProtection="1">
      <alignment horizontal="center"/>
      <protection locked="0"/>
    </xf>
    <xf numFmtId="0" fontId="15" fillId="5" borderId="23" xfId="0" applyFont="1" applyFill="1" applyBorder="1" applyAlignment="1">
      <alignment horizontal="center" vertical="center"/>
    </xf>
    <xf numFmtId="0" fontId="15" fillId="5" borderId="10" xfId="0" applyFont="1" applyFill="1" applyBorder="1" applyAlignment="1">
      <alignment horizontal="center" vertical="center"/>
    </xf>
    <xf numFmtId="0" fontId="15" fillId="5" borderId="20" xfId="0" applyFont="1" applyFill="1" applyBorder="1" applyAlignment="1">
      <alignment horizontal="center" vertical="center"/>
    </xf>
    <xf numFmtId="0" fontId="15" fillId="5" borderId="21" xfId="0" applyFont="1" applyFill="1" applyBorder="1" applyAlignment="1">
      <alignment horizontal="center" vertical="center"/>
    </xf>
    <xf numFmtId="9" fontId="15" fillId="5" borderId="10" xfId="6" applyFont="1" applyFill="1" applyBorder="1" applyAlignment="1" applyProtection="1">
      <alignment horizontal="center" vertical="center"/>
    </xf>
    <xf numFmtId="9" fontId="15" fillId="5" borderId="21" xfId="6" applyFont="1" applyFill="1" applyBorder="1" applyAlignment="1" applyProtection="1">
      <alignment horizontal="center" vertical="center"/>
    </xf>
    <xf numFmtId="9" fontId="15" fillId="5" borderId="22" xfId="6" applyFont="1" applyFill="1" applyBorder="1" applyAlignment="1" applyProtection="1">
      <alignment horizontal="center" vertical="center"/>
    </xf>
    <xf numFmtId="0" fontId="15" fillId="5" borderId="27" xfId="0" applyFont="1" applyFill="1" applyBorder="1" applyAlignment="1">
      <alignment horizontal="center" vertical="center"/>
    </xf>
    <xf numFmtId="0" fontId="15" fillId="5" borderId="9" xfId="0" applyFont="1" applyFill="1" applyBorder="1" applyAlignment="1">
      <alignment horizontal="center" vertical="center"/>
    </xf>
    <xf numFmtId="0" fontId="15" fillId="5" borderId="25" xfId="0" applyFont="1" applyFill="1" applyBorder="1" applyAlignment="1">
      <alignment horizontal="center" vertical="center"/>
    </xf>
    <xf numFmtId="9" fontId="15" fillId="5" borderId="9" xfId="6" applyFont="1" applyFill="1" applyBorder="1" applyAlignment="1" applyProtection="1">
      <alignment horizontal="center" vertical="center"/>
    </xf>
    <xf numFmtId="9" fontId="15" fillId="5" borderId="25" xfId="6" applyFont="1" applyFill="1" applyBorder="1" applyAlignment="1" applyProtection="1">
      <alignment horizontal="center" vertical="center"/>
    </xf>
    <xf numFmtId="166" fontId="14" fillId="4" borderId="21" xfId="0" applyNumberFormat="1" applyFont="1" applyFill="1" applyBorder="1" applyAlignment="1" applyProtection="1">
      <alignment horizontal="center"/>
      <protection locked="0"/>
    </xf>
    <xf numFmtId="166" fontId="14" fillId="3" borderId="21" xfId="0" applyNumberFormat="1" applyFont="1" applyFill="1" applyBorder="1" applyAlignment="1">
      <alignment horizontal="center"/>
    </xf>
    <xf numFmtId="164" fontId="14" fillId="3" borderId="21" xfId="0" applyNumberFormat="1" applyFont="1" applyFill="1" applyBorder="1" applyAlignment="1">
      <alignment horizontal="center"/>
    </xf>
    <xf numFmtId="167" fontId="14" fillId="3" borderId="21" xfId="0" applyNumberFormat="1" applyFont="1" applyFill="1" applyBorder="1" applyAlignment="1">
      <alignment horizontal="center"/>
    </xf>
    <xf numFmtId="0" fontId="15" fillId="4" borderId="46" xfId="0" applyFont="1" applyFill="1" applyBorder="1" applyAlignment="1">
      <alignment vertical="center"/>
    </xf>
    <xf numFmtId="0" fontId="15" fillId="4" borderId="46" xfId="5" applyFont="1" applyFill="1" applyBorder="1" applyAlignment="1">
      <alignment horizontal="center"/>
    </xf>
    <xf numFmtId="0" fontId="15" fillId="4" borderId="46" xfId="0" applyFont="1" applyFill="1" applyBorder="1" applyAlignment="1">
      <alignment horizontal="center" vertical="center"/>
    </xf>
    <xf numFmtId="0" fontId="19" fillId="4" borderId="46" xfId="0" applyFont="1" applyFill="1" applyBorder="1" applyAlignment="1">
      <alignment vertical="center"/>
    </xf>
    <xf numFmtId="0" fontId="16" fillId="4" borderId="46" xfId="0" applyFont="1" applyFill="1" applyBorder="1" applyAlignment="1">
      <alignment horizontal="center"/>
    </xf>
    <xf numFmtId="0" fontId="8" fillId="4" borderId="0" xfId="0" applyFont="1" applyFill="1" applyAlignment="1">
      <alignment horizontal="center" vertical="center"/>
    </xf>
    <xf numFmtId="0" fontId="15" fillId="4" borderId="0" xfId="0" applyFont="1" applyFill="1" applyAlignment="1">
      <alignment horizontal="center" vertical="center"/>
    </xf>
    <xf numFmtId="0" fontId="32" fillId="4" borderId="0" xfId="0" applyFont="1" applyFill="1" applyAlignment="1">
      <alignment horizontal="center" vertical="center"/>
    </xf>
    <xf numFmtId="165" fontId="15" fillId="4" borderId="0" xfId="0" applyNumberFormat="1" applyFont="1" applyFill="1" applyAlignment="1">
      <alignment vertical="center"/>
    </xf>
    <xf numFmtId="0" fontId="2" fillId="4" borderId="0" xfId="0" applyFont="1" applyFill="1"/>
    <xf numFmtId="0" fontId="37" fillId="4" borderId="0" xfId="0" applyFont="1" applyFill="1"/>
    <xf numFmtId="0" fontId="37" fillId="4" borderId="45" xfId="0" applyFont="1" applyFill="1" applyBorder="1"/>
    <xf numFmtId="0" fontId="37" fillId="4" borderId="46" xfId="0" applyFont="1" applyFill="1" applyBorder="1"/>
    <xf numFmtId="0" fontId="37" fillId="4" borderId="47" xfId="0" applyFont="1" applyFill="1" applyBorder="1"/>
    <xf numFmtId="0" fontId="37" fillId="4" borderId="0" xfId="0" applyFont="1" applyFill="1" applyAlignment="1">
      <alignment vertical="top" wrapText="1"/>
    </xf>
    <xf numFmtId="0" fontId="37" fillId="4" borderId="43" xfId="0" applyFont="1" applyFill="1" applyBorder="1" applyAlignment="1">
      <alignment vertical="top" wrapText="1"/>
    </xf>
    <xf numFmtId="0" fontId="37" fillId="4" borderId="42" xfId="0" applyFont="1" applyFill="1" applyBorder="1"/>
    <xf numFmtId="0" fontId="37" fillId="4" borderId="43" xfId="0" applyFont="1" applyFill="1" applyBorder="1"/>
    <xf numFmtId="0" fontId="40" fillId="4" borderId="42" xfId="0" applyFont="1" applyFill="1" applyBorder="1"/>
    <xf numFmtId="0" fontId="37" fillId="4" borderId="48" xfId="0" applyFont="1" applyFill="1" applyBorder="1"/>
    <xf numFmtId="0" fontId="37" fillId="4" borderId="44" xfId="0" applyFont="1" applyFill="1" applyBorder="1"/>
    <xf numFmtId="0" fontId="37" fillId="4" borderId="49" xfId="0" applyFont="1" applyFill="1" applyBorder="1"/>
    <xf numFmtId="0" fontId="41" fillId="4" borderId="0" xfId="0" applyFont="1" applyFill="1" applyAlignment="1">
      <alignment horizontal="right" vertical="center" wrapText="1"/>
    </xf>
    <xf numFmtId="0" fontId="41" fillId="4" borderId="0" xfId="0" applyFont="1" applyFill="1" applyAlignment="1">
      <alignment horizontal="right" vertical="center"/>
    </xf>
    <xf numFmtId="0" fontId="15" fillId="5" borderId="43" xfId="0" applyFont="1" applyFill="1" applyBorder="1" applyAlignment="1">
      <alignment vertical="center"/>
    </xf>
    <xf numFmtId="166" fontId="15" fillId="5" borderId="45" xfId="0" applyNumberFormat="1" applyFont="1" applyFill="1" applyBorder="1" applyAlignment="1">
      <alignment horizontal="center"/>
    </xf>
    <xf numFmtId="0" fontId="15" fillId="5" borderId="46" xfId="5" applyFont="1" applyFill="1" applyBorder="1" applyAlignment="1">
      <alignment horizontal="center"/>
    </xf>
    <xf numFmtId="0" fontId="15" fillId="5" borderId="0" xfId="0" applyFont="1" applyFill="1" applyAlignment="1">
      <alignment horizontal="center" vertical="center"/>
    </xf>
    <xf numFmtId="0" fontId="15" fillId="5" borderId="44" xfId="0" applyFont="1" applyFill="1" applyBorder="1" applyAlignment="1">
      <alignment horizontal="center" vertical="center"/>
    </xf>
    <xf numFmtId="0" fontId="15" fillId="4" borderId="45" xfId="0" applyFont="1" applyFill="1" applyBorder="1" applyAlignment="1">
      <alignment vertical="center"/>
    </xf>
    <xf numFmtId="0" fontId="15" fillId="4" borderId="42" xfId="0" applyFont="1" applyFill="1" applyBorder="1" applyAlignment="1">
      <alignment vertical="center"/>
    </xf>
    <xf numFmtId="0" fontId="19" fillId="4" borderId="0" xfId="0" applyFont="1" applyFill="1" applyAlignment="1">
      <alignment vertical="center"/>
    </xf>
    <xf numFmtId="0" fontId="16" fillId="4" borderId="0" xfId="0" applyFont="1" applyFill="1" applyAlignment="1">
      <alignment horizontal="center"/>
    </xf>
    <xf numFmtId="0" fontId="38" fillId="4" borderId="0" xfId="0" applyFont="1" applyFill="1" applyAlignment="1">
      <alignment horizontal="left"/>
    </xf>
    <xf numFmtId="166" fontId="38" fillId="4" borderId="0" xfId="0" applyNumberFormat="1" applyFont="1" applyFill="1" applyAlignment="1">
      <alignment horizontal="left"/>
    </xf>
    <xf numFmtId="0" fontId="0" fillId="0" borderId="0" xfId="0" applyAlignment="1">
      <alignment horizontal="center"/>
    </xf>
    <xf numFmtId="0" fontId="50" fillId="8" borderId="55" xfId="0" applyFont="1" applyFill="1" applyBorder="1" applyAlignment="1">
      <alignment horizontal="center"/>
    </xf>
    <xf numFmtId="0" fontId="0" fillId="8" borderId="36" xfId="0" applyFill="1" applyBorder="1"/>
    <xf numFmtId="0" fontId="0" fillId="8" borderId="18" xfId="0" applyFill="1" applyBorder="1"/>
    <xf numFmtId="0" fontId="0" fillId="8" borderId="41" xfId="0" applyFill="1" applyBorder="1"/>
    <xf numFmtId="0" fontId="51" fillId="8" borderId="41" xfId="0" applyFont="1" applyFill="1" applyBorder="1"/>
    <xf numFmtId="0" fontId="51" fillId="8" borderId="18" xfId="0" applyFont="1" applyFill="1" applyBorder="1"/>
    <xf numFmtId="0" fontId="0" fillId="0" borderId="56" xfId="0" applyBorder="1" applyAlignment="1">
      <alignment horizontal="center"/>
    </xf>
    <xf numFmtId="0" fontId="0" fillId="0" borderId="31" xfId="0" applyBorder="1"/>
    <xf numFmtId="0" fontId="0" fillId="0" borderId="6" xfId="0" applyBorder="1"/>
    <xf numFmtId="1" fontId="45" fillId="0" borderId="31" xfId="0" applyNumberFormat="1" applyFont="1" applyBorder="1" applyAlignment="1">
      <alignment horizontal="center" vertical="center"/>
    </xf>
    <xf numFmtId="1" fontId="52" fillId="0" borderId="2" xfId="0" applyNumberFormat="1" applyFont="1" applyBorder="1" applyAlignment="1">
      <alignment horizontal="center"/>
    </xf>
    <xf numFmtId="2" fontId="53" fillId="0" borderId="2" xfId="0" applyNumberFormat="1" applyFont="1" applyBorder="1"/>
    <xf numFmtId="2" fontId="0" fillId="0" borderId="31" xfId="0" applyNumberFormat="1" applyBorder="1"/>
    <xf numFmtId="2" fontId="0" fillId="0" borderId="6" xfId="0" applyNumberFormat="1" applyBorder="1"/>
    <xf numFmtId="1" fontId="45" fillId="0" borderId="52" xfId="0" applyNumberFormat="1" applyFont="1" applyBorder="1" applyAlignment="1">
      <alignment horizontal="center" vertical="center"/>
    </xf>
    <xf numFmtId="1" fontId="52" fillId="0" borderId="21" xfId="0" applyNumberFormat="1" applyFont="1" applyBorder="1" applyAlignment="1">
      <alignment horizontal="center"/>
    </xf>
    <xf numFmtId="2" fontId="0" fillId="0" borderId="33" xfId="0" applyNumberFormat="1" applyBorder="1"/>
    <xf numFmtId="2" fontId="0" fillId="0" borderId="24" xfId="0" applyNumberFormat="1" applyBorder="1"/>
    <xf numFmtId="2" fontId="0" fillId="0" borderId="52" xfId="0" applyNumberFormat="1" applyBorder="1"/>
    <xf numFmtId="2" fontId="0" fillId="0" borderId="7" xfId="0" applyNumberFormat="1" applyBorder="1"/>
    <xf numFmtId="0" fontId="0" fillId="8" borderId="4" xfId="0" applyFill="1" applyBorder="1" applyAlignment="1">
      <alignment horizontal="center"/>
    </xf>
    <xf numFmtId="0" fontId="0" fillId="8" borderId="55" xfId="0" applyFill="1" applyBorder="1"/>
    <xf numFmtId="0" fontId="0" fillId="0" borderId="57" xfId="0" applyBorder="1"/>
    <xf numFmtId="2" fontId="0" fillId="0" borderId="18" xfId="0" applyNumberFormat="1" applyBorder="1"/>
    <xf numFmtId="0" fontId="0" fillId="8" borderId="33" xfId="0" applyFill="1" applyBorder="1"/>
    <xf numFmtId="0" fontId="54" fillId="8" borderId="3" xfId="0" applyFont="1" applyFill="1" applyBorder="1" applyAlignment="1">
      <alignment horizontal="center"/>
    </xf>
    <xf numFmtId="0" fontId="54" fillId="8" borderId="58" xfId="0" applyFont="1" applyFill="1" applyBorder="1" applyAlignment="1">
      <alignment horizontal="center"/>
    </xf>
    <xf numFmtId="0" fontId="0" fillId="0" borderId="58" xfId="0" applyBorder="1"/>
    <xf numFmtId="0" fontId="53" fillId="0" borderId="0" xfId="0" applyFont="1"/>
    <xf numFmtId="0" fontId="45" fillId="0" borderId="0" xfId="0" applyFont="1" applyAlignment="1">
      <alignment vertical="top" wrapText="1"/>
    </xf>
    <xf numFmtId="0" fontId="0" fillId="0" borderId="0" xfId="0" applyAlignment="1">
      <alignment horizontal="left"/>
    </xf>
    <xf numFmtId="0" fontId="45" fillId="0" borderId="0" xfId="0" applyFont="1"/>
    <xf numFmtId="0" fontId="0" fillId="0" borderId="0" xfId="0" applyAlignment="1">
      <alignment horizontal="left" vertical="top"/>
    </xf>
    <xf numFmtId="0" fontId="18" fillId="4" borderId="31" xfId="0" applyFont="1" applyFill="1" applyBorder="1" applyAlignment="1">
      <alignment horizontal="left" vertical="center"/>
    </xf>
    <xf numFmtId="0" fontId="18" fillId="4" borderId="2" xfId="0" applyFont="1" applyFill="1" applyBorder="1" applyAlignment="1">
      <alignment horizontal="left" vertical="center"/>
    </xf>
    <xf numFmtId="0" fontId="18" fillId="4" borderId="33" xfId="0" applyFont="1" applyFill="1" applyBorder="1" applyAlignment="1">
      <alignment horizontal="left" vertical="center"/>
    </xf>
    <xf numFmtId="0" fontId="18" fillId="4" borderId="3" xfId="0" applyFont="1" applyFill="1" applyBorder="1" applyAlignment="1">
      <alignment horizontal="left" vertical="center"/>
    </xf>
    <xf numFmtId="0" fontId="18" fillId="0" borderId="31" xfId="0" applyFont="1" applyBorder="1" applyAlignment="1">
      <alignment horizontal="left" vertical="center"/>
    </xf>
    <xf numFmtId="0" fontId="18" fillId="0" borderId="2" xfId="0" applyFont="1" applyBorder="1" applyAlignment="1">
      <alignment horizontal="left" vertical="center"/>
    </xf>
    <xf numFmtId="0" fontId="18" fillId="0" borderId="33" xfId="0" applyFont="1" applyBorder="1" applyAlignment="1">
      <alignment horizontal="left" vertical="center"/>
    </xf>
    <xf numFmtId="0" fontId="18" fillId="0" borderId="3" xfId="0" applyFont="1" applyBorder="1" applyAlignment="1">
      <alignment horizontal="left" vertical="center"/>
    </xf>
    <xf numFmtId="0" fontId="37" fillId="4" borderId="0" xfId="0" applyFont="1" applyFill="1" applyAlignment="1">
      <alignment horizontal="center"/>
    </xf>
    <xf numFmtId="0" fontId="37" fillId="4" borderId="0" xfId="0" applyFont="1" applyFill="1" applyAlignment="1">
      <alignment horizontal="left"/>
    </xf>
    <xf numFmtId="0" fontId="37" fillId="4" borderId="2" xfId="0" applyFont="1" applyFill="1" applyBorder="1" applyAlignment="1">
      <alignment horizontal="center"/>
    </xf>
    <xf numFmtId="0" fontId="37" fillId="4" borderId="2" xfId="0" applyFont="1" applyFill="1" applyBorder="1"/>
    <xf numFmtId="166" fontId="37" fillId="4" borderId="2" xfId="0" applyNumberFormat="1" applyFont="1" applyFill="1" applyBorder="1" applyAlignment="1">
      <alignment horizontal="center"/>
    </xf>
    <xf numFmtId="0" fontId="37" fillId="0" borderId="0" xfId="0" applyFont="1"/>
    <xf numFmtId="0" fontId="37" fillId="0" borderId="2" xfId="0" applyFont="1" applyBorder="1" applyAlignment="1">
      <alignment horizontal="center"/>
    </xf>
    <xf numFmtId="166" fontId="37" fillId="0" borderId="2" xfId="0" applyNumberFormat="1" applyFont="1" applyBorder="1" applyAlignment="1">
      <alignment horizontal="center"/>
    </xf>
    <xf numFmtId="14" fontId="57" fillId="0" borderId="42" xfId="0" applyNumberFormat="1" applyFont="1" applyBorder="1" applyAlignment="1">
      <alignment vertical="top" wrapText="1"/>
    </xf>
    <xf numFmtId="0" fontId="57" fillId="0" borderId="43" xfId="0" applyFont="1" applyBorder="1" applyAlignment="1">
      <alignment vertical="top" wrapText="1"/>
    </xf>
    <xf numFmtId="0" fontId="57" fillId="0" borderId="42" xfId="0" applyFont="1" applyBorder="1" applyAlignment="1">
      <alignment vertical="top" wrapText="1"/>
    </xf>
    <xf numFmtId="0" fontId="57" fillId="0" borderId="48" xfId="0" applyFont="1" applyBorder="1" applyAlignment="1">
      <alignment vertical="top" wrapText="1"/>
    </xf>
    <xf numFmtId="0" fontId="57" fillId="0" borderId="49" xfId="0" applyFont="1" applyBorder="1" applyAlignment="1">
      <alignment vertical="top" wrapText="1"/>
    </xf>
    <xf numFmtId="0" fontId="0" fillId="8" borderId="45" xfId="0" applyFill="1" applyBorder="1" applyAlignment="1">
      <alignment horizontal="center" wrapText="1"/>
    </xf>
    <xf numFmtId="0" fontId="0" fillId="0" borderId="47" xfId="0" applyBorder="1" applyAlignment="1">
      <alignment horizontal="center" wrapText="1"/>
    </xf>
    <xf numFmtId="0" fontId="0" fillId="0" borderId="48" xfId="0" applyBorder="1" applyAlignment="1">
      <alignment horizontal="center" wrapText="1"/>
    </xf>
    <xf numFmtId="0" fontId="0" fillId="0" borderId="49" xfId="0" applyBorder="1" applyAlignment="1">
      <alignment horizontal="center" wrapText="1"/>
    </xf>
    <xf numFmtId="0" fontId="46" fillId="7" borderId="41" xfId="0" applyFont="1" applyFill="1" applyBorder="1" applyAlignment="1">
      <alignment horizontal="center" wrapText="1"/>
    </xf>
    <xf numFmtId="0" fontId="46" fillId="7" borderId="4" xfId="0" applyFont="1" applyFill="1" applyBorder="1" applyAlignment="1">
      <alignment horizontal="center" wrapText="1"/>
    </xf>
    <xf numFmtId="0" fontId="46" fillId="7" borderId="18" xfId="0" applyFont="1" applyFill="1" applyBorder="1" applyAlignment="1">
      <alignment horizontal="center" wrapText="1"/>
    </xf>
    <xf numFmtId="0" fontId="47" fillId="7" borderId="45" xfId="0" applyFont="1" applyFill="1" applyBorder="1" applyAlignment="1">
      <alignment horizontal="center" vertical="center" wrapText="1"/>
    </xf>
    <xf numFmtId="0" fontId="48" fillId="7" borderId="46" xfId="0" applyFont="1" applyFill="1" applyBorder="1" applyAlignment="1">
      <alignment horizontal="center" vertical="center" wrapText="1"/>
    </xf>
    <xf numFmtId="0" fontId="48" fillId="7" borderId="47" xfId="0" applyFont="1" applyFill="1" applyBorder="1" applyAlignment="1">
      <alignment horizontal="center" vertical="center" wrapText="1"/>
    </xf>
    <xf numFmtId="0" fontId="48" fillId="7" borderId="48" xfId="0" applyFont="1" applyFill="1" applyBorder="1" applyAlignment="1">
      <alignment horizontal="center" vertical="center" wrapText="1"/>
    </xf>
    <xf numFmtId="0" fontId="48" fillId="7" borderId="44" xfId="0" applyFont="1" applyFill="1" applyBorder="1" applyAlignment="1">
      <alignment horizontal="center" vertical="center" wrapText="1"/>
    </xf>
    <xf numFmtId="0" fontId="48" fillId="7" borderId="49" xfId="0" applyFont="1" applyFill="1" applyBorder="1" applyAlignment="1">
      <alignment horizontal="center" vertical="center" wrapText="1"/>
    </xf>
    <xf numFmtId="0" fontId="46" fillId="7" borderId="31" xfId="0" applyFont="1" applyFill="1" applyBorder="1" applyAlignment="1">
      <alignment horizontal="center" wrapText="1"/>
    </xf>
    <xf numFmtId="0" fontId="46" fillId="7" borderId="2" xfId="0" applyFont="1" applyFill="1" applyBorder="1" applyAlignment="1">
      <alignment horizontal="center" wrapText="1"/>
    </xf>
    <xf numFmtId="0" fontId="46" fillId="7" borderId="6" xfId="0" applyFont="1" applyFill="1" applyBorder="1" applyAlignment="1">
      <alignment horizontal="center" wrapText="1"/>
    </xf>
    <xf numFmtId="0" fontId="45" fillId="0" borderId="0" xfId="0" applyFont="1" applyAlignment="1">
      <alignment vertical="center" wrapText="1"/>
    </xf>
    <xf numFmtId="0" fontId="0" fillId="0" borderId="0" xfId="0" applyAlignment="1">
      <alignment vertical="center" wrapText="1"/>
    </xf>
    <xf numFmtId="0" fontId="49" fillId="8" borderId="41" xfId="0" applyFont="1" applyFill="1" applyBorder="1" applyAlignment="1">
      <alignment horizontal="center" vertical="center" wrapText="1"/>
    </xf>
    <xf numFmtId="0" fontId="49" fillId="8" borderId="31" xfId="0" applyFont="1" applyFill="1" applyBorder="1" applyAlignment="1">
      <alignment horizontal="center" vertical="center" wrapText="1"/>
    </xf>
    <xf numFmtId="0" fontId="49" fillId="8" borderId="1" xfId="0" applyFont="1" applyFill="1" applyBorder="1" applyAlignment="1">
      <alignment horizontal="center" vertical="center" wrapText="1"/>
    </xf>
    <xf numFmtId="0" fontId="49" fillId="8" borderId="8" xfId="0" applyFont="1" applyFill="1" applyBorder="1" applyAlignment="1">
      <alignment horizontal="center" vertical="center" wrapText="1"/>
    </xf>
    <xf numFmtId="0" fontId="37" fillId="4" borderId="42" xfId="0" applyFont="1" applyFill="1" applyBorder="1" applyAlignment="1">
      <alignment vertical="top" wrapText="1"/>
    </xf>
    <xf numFmtId="0" fontId="37" fillId="4" borderId="0" xfId="0" applyFont="1" applyFill="1" applyAlignment="1">
      <alignment vertical="top" wrapText="1"/>
    </xf>
    <xf numFmtId="0" fontId="37" fillId="4" borderId="43" xfId="0" applyFont="1" applyFill="1" applyBorder="1" applyAlignment="1">
      <alignment vertical="top" wrapText="1"/>
    </xf>
    <xf numFmtId="0" fontId="43" fillId="4" borderId="44" xfId="0" applyFont="1" applyFill="1" applyBorder="1" applyAlignment="1">
      <alignment horizontal="right" vertical="top" wrapText="1"/>
    </xf>
    <xf numFmtId="0" fontId="41" fillId="4" borderId="44" xfId="0" applyFont="1" applyFill="1" applyBorder="1" applyAlignment="1">
      <alignment horizontal="right" vertical="top"/>
    </xf>
    <xf numFmtId="0" fontId="37" fillId="4" borderId="42" xfId="0" applyFont="1" applyFill="1" applyBorder="1"/>
    <xf numFmtId="0" fontId="37" fillId="4" borderId="0" xfId="0" applyFont="1" applyFill="1"/>
    <xf numFmtId="0" fontId="26" fillId="4" borderId="44" xfId="0" applyFont="1" applyFill="1" applyBorder="1" applyAlignment="1">
      <alignment horizontal="right" vertical="center"/>
    </xf>
    <xf numFmtId="0" fontId="27" fillId="4" borderId="44" xfId="0" applyFont="1" applyFill="1" applyBorder="1" applyAlignment="1">
      <alignment horizontal="right" vertical="center"/>
    </xf>
    <xf numFmtId="49" fontId="15" fillId="4" borderId="4" xfId="0" applyNumberFormat="1" applyFont="1" applyFill="1" applyBorder="1" applyAlignment="1" applyProtection="1">
      <alignment horizontal="center" vertical="center"/>
      <protection locked="0"/>
    </xf>
    <xf numFmtId="49" fontId="15" fillId="4" borderId="14" xfId="0" applyNumberFormat="1" applyFont="1" applyFill="1" applyBorder="1" applyAlignment="1" applyProtection="1">
      <alignment horizontal="center" vertical="center"/>
      <protection locked="0"/>
    </xf>
    <xf numFmtId="49" fontId="15" fillId="4" borderId="36" xfId="0" applyNumberFormat="1" applyFont="1" applyFill="1" applyBorder="1" applyAlignment="1" applyProtection="1">
      <alignment horizontal="center" vertical="center"/>
      <protection locked="0"/>
    </xf>
    <xf numFmtId="0" fontId="15" fillId="4" borderId="16" xfId="0" applyFont="1" applyFill="1" applyBorder="1" applyAlignment="1" applyProtection="1">
      <alignment vertical="top" wrapText="1" readingOrder="1"/>
      <protection locked="0"/>
    </xf>
    <xf numFmtId="0" fontId="1" fillId="4" borderId="46" xfId="0" applyFont="1" applyFill="1" applyBorder="1" applyAlignment="1" applyProtection="1">
      <alignment vertical="top" wrapText="1" readingOrder="1"/>
      <protection locked="0"/>
    </xf>
    <xf numFmtId="0" fontId="1" fillId="4" borderId="47" xfId="0" applyFont="1" applyFill="1" applyBorder="1" applyAlignment="1" applyProtection="1">
      <alignment vertical="top" wrapText="1" readingOrder="1"/>
      <protection locked="0"/>
    </xf>
    <xf numFmtId="0" fontId="1" fillId="4" borderId="20" xfId="0" applyFont="1" applyFill="1" applyBorder="1" applyAlignment="1" applyProtection="1">
      <alignment vertical="top" wrapText="1" readingOrder="1"/>
      <protection locked="0"/>
    </xf>
    <xf numFmtId="0" fontId="1" fillId="4" borderId="0" xfId="0" applyFont="1" applyFill="1" applyAlignment="1" applyProtection="1">
      <alignment vertical="top" wrapText="1" readingOrder="1"/>
      <protection locked="0"/>
    </xf>
    <xf numFmtId="0" fontId="1" fillId="4" borderId="43" xfId="0" applyFont="1" applyFill="1" applyBorder="1" applyAlignment="1" applyProtection="1">
      <alignment vertical="top" wrapText="1" readingOrder="1"/>
      <protection locked="0"/>
    </xf>
    <xf numFmtId="0" fontId="1" fillId="4" borderId="25" xfId="0" applyFont="1" applyFill="1" applyBorder="1" applyAlignment="1" applyProtection="1">
      <alignment vertical="top" wrapText="1" readingOrder="1"/>
      <protection locked="0"/>
    </xf>
    <xf numFmtId="0" fontId="1" fillId="4" borderId="44" xfId="0" applyFont="1" applyFill="1" applyBorder="1" applyAlignment="1" applyProtection="1">
      <alignment vertical="top" wrapText="1" readingOrder="1"/>
      <protection locked="0"/>
    </xf>
    <xf numFmtId="0" fontId="1" fillId="4" borderId="49" xfId="0" applyFont="1" applyFill="1" applyBorder="1" applyAlignment="1" applyProtection="1">
      <alignment vertical="top" wrapText="1" readingOrder="1"/>
      <protection locked="0"/>
    </xf>
    <xf numFmtId="49" fontId="15" fillId="4" borderId="2" xfId="0" applyNumberFormat="1" applyFont="1" applyFill="1" applyBorder="1" applyAlignment="1" applyProtection="1">
      <alignment horizontal="center" vertical="center"/>
      <protection locked="0"/>
    </xf>
    <xf numFmtId="49" fontId="15" fillId="4" borderId="12" xfId="0" applyNumberFormat="1" applyFont="1" applyFill="1" applyBorder="1" applyAlignment="1" applyProtection="1">
      <alignment horizontal="center" vertical="center"/>
      <protection locked="0"/>
    </xf>
    <xf numFmtId="49" fontId="15" fillId="4" borderId="38" xfId="0" applyNumberFormat="1" applyFont="1" applyFill="1" applyBorder="1" applyAlignment="1" applyProtection="1">
      <alignment horizontal="center" vertical="center"/>
      <protection locked="0"/>
    </xf>
    <xf numFmtId="49" fontId="15" fillId="4" borderId="3" xfId="0" applyNumberFormat="1" applyFont="1" applyFill="1" applyBorder="1" applyAlignment="1" applyProtection="1">
      <alignment horizontal="center" vertical="center"/>
      <protection locked="0"/>
    </xf>
    <xf numFmtId="49" fontId="15" fillId="4" borderId="25" xfId="0" applyNumberFormat="1" applyFont="1" applyFill="1" applyBorder="1" applyAlignment="1" applyProtection="1">
      <alignment horizontal="center" vertical="center"/>
      <protection locked="0"/>
    </xf>
    <xf numFmtId="49" fontId="15" fillId="4" borderId="44" xfId="0" applyNumberFormat="1" applyFont="1" applyFill="1" applyBorder="1" applyAlignment="1" applyProtection="1">
      <alignment horizontal="center" vertical="center"/>
      <protection locked="0"/>
    </xf>
    <xf numFmtId="0" fontId="24" fillId="5" borderId="24" xfId="4" applyFont="1" applyFill="1" applyBorder="1" applyAlignment="1">
      <alignment horizontal="left" vertical="center" wrapText="1"/>
    </xf>
    <xf numFmtId="0" fontId="13" fillId="5" borderId="26" xfId="0" applyFont="1" applyFill="1" applyBorder="1" applyAlignment="1">
      <alignment horizontal="left" vertical="center" wrapText="1"/>
    </xf>
    <xf numFmtId="166" fontId="14" fillId="4" borderId="1" xfId="0" applyNumberFormat="1" applyFont="1" applyFill="1" applyBorder="1" applyAlignment="1" applyProtection="1">
      <alignment horizontal="center" vertical="center"/>
      <protection locked="0"/>
    </xf>
    <xf numFmtId="166" fontId="15" fillId="4" borderId="10" xfId="0" applyNumberFormat="1" applyFont="1" applyFill="1" applyBorder="1" applyAlignment="1" applyProtection="1">
      <alignment horizontal="center" vertical="center"/>
      <protection locked="0"/>
    </xf>
    <xf numFmtId="166" fontId="15" fillId="4" borderId="9" xfId="0" applyNumberFormat="1" applyFont="1" applyFill="1" applyBorder="1" applyAlignment="1" applyProtection="1">
      <alignment horizontal="center" vertical="center"/>
      <protection locked="0"/>
    </xf>
    <xf numFmtId="165" fontId="15" fillId="3" borderId="6" xfId="0" applyNumberFormat="1" applyFont="1" applyFill="1" applyBorder="1" applyAlignment="1">
      <alignment horizontal="center" vertical="center"/>
    </xf>
    <xf numFmtId="165" fontId="15" fillId="3" borderId="18" xfId="0" applyNumberFormat="1" applyFont="1" applyFill="1" applyBorder="1" applyAlignment="1">
      <alignment horizontal="center" vertical="center"/>
    </xf>
    <xf numFmtId="0" fontId="20" fillId="5" borderId="45" xfId="0" applyFont="1" applyFill="1" applyBorder="1" applyAlignment="1">
      <alignment horizontal="left" vertical="center"/>
    </xf>
    <xf numFmtId="0" fontId="15" fillId="5" borderId="42" xfId="0" applyFont="1" applyFill="1" applyBorder="1" applyAlignment="1">
      <alignment horizontal="left"/>
    </xf>
    <xf numFmtId="0" fontId="15" fillId="5" borderId="50" xfId="0" applyFont="1" applyFill="1" applyBorder="1" applyAlignment="1">
      <alignment horizontal="left"/>
    </xf>
    <xf numFmtId="0" fontId="15" fillId="5" borderId="51" xfId="0" applyFont="1" applyFill="1" applyBorder="1" applyAlignment="1">
      <alignment horizontal="left"/>
    </xf>
    <xf numFmtId="165" fontId="15" fillId="3" borderId="7" xfId="0" applyNumberFormat="1" applyFont="1" applyFill="1" applyBorder="1" applyAlignment="1">
      <alignment horizontal="center" vertical="center"/>
    </xf>
    <xf numFmtId="0" fontId="19" fillId="5" borderId="45" xfId="0" applyFont="1" applyFill="1" applyBorder="1" applyAlignment="1">
      <alignment horizontal="left" vertical="center"/>
    </xf>
    <xf numFmtId="0" fontId="19" fillId="5" borderId="42" xfId="0" applyFont="1" applyFill="1" applyBorder="1" applyAlignment="1">
      <alignment horizontal="left" vertical="center"/>
    </xf>
    <xf numFmtId="0" fontId="19" fillId="5" borderId="50" xfId="0" applyFont="1" applyFill="1" applyBorder="1" applyAlignment="1">
      <alignment horizontal="left" vertical="center"/>
    </xf>
    <xf numFmtId="0" fontId="19" fillId="5" borderId="51" xfId="0" applyFont="1" applyFill="1" applyBorder="1" applyAlignment="1">
      <alignment horizontal="left" vertical="center"/>
    </xf>
    <xf numFmtId="0" fontId="16" fillId="5" borderId="45" xfId="0" applyFont="1" applyFill="1" applyBorder="1" applyAlignment="1">
      <alignment horizontal="left" vertical="center"/>
    </xf>
    <xf numFmtId="0" fontId="16" fillId="5" borderId="50" xfId="0" applyFont="1" applyFill="1" applyBorder="1" applyAlignment="1">
      <alignment horizontal="left" vertical="center"/>
    </xf>
    <xf numFmtId="0" fontId="16" fillId="5" borderId="51" xfId="0" applyFont="1" applyFill="1" applyBorder="1" applyAlignment="1">
      <alignment horizontal="left" vertical="center"/>
    </xf>
    <xf numFmtId="2" fontId="8" fillId="5" borderId="45" xfId="0" applyNumberFormat="1" applyFont="1" applyFill="1" applyBorder="1" applyAlignment="1">
      <alignment horizontal="center" vertical="center" wrapText="1"/>
    </xf>
    <xf numFmtId="0" fontId="15" fillId="5" borderId="42" xfId="0" applyFont="1" applyFill="1" applyBorder="1" applyAlignment="1">
      <alignment horizontal="center" vertical="center" wrapText="1"/>
    </xf>
    <xf numFmtId="0" fontId="15" fillId="5" borderId="48" xfId="0" applyFont="1" applyFill="1" applyBorder="1" applyAlignment="1">
      <alignment horizontal="center" vertical="center" wrapText="1"/>
    </xf>
    <xf numFmtId="0" fontId="19" fillId="5" borderId="46" xfId="0" applyFont="1" applyFill="1" applyBorder="1" applyAlignment="1">
      <alignment horizontal="center" vertical="center"/>
    </xf>
    <xf numFmtId="0" fontId="15" fillId="5" borderId="43" xfId="0" applyFont="1" applyFill="1" applyBorder="1" applyAlignment="1">
      <alignment vertical="center"/>
    </xf>
    <xf numFmtId="0" fontId="15" fillId="5" borderId="49" xfId="0" applyFont="1" applyFill="1" applyBorder="1" applyAlignment="1">
      <alignment vertical="center"/>
    </xf>
    <xf numFmtId="0" fontId="15" fillId="5" borderId="15" xfId="0" applyFont="1" applyFill="1" applyBorder="1" applyAlignment="1">
      <alignment horizontal="center" vertical="center"/>
    </xf>
    <xf numFmtId="0" fontId="15" fillId="5" borderId="53" xfId="0" applyFont="1" applyFill="1" applyBorder="1" applyAlignment="1">
      <alignment horizontal="center" vertical="center"/>
    </xf>
    <xf numFmtId="0" fontId="15" fillId="5" borderId="52" xfId="0" applyFont="1" applyFill="1" applyBorder="1" applyAlignment="1">
      <alignment horizontal="center" vertical="center"/>
    </xf>
    <xf numFmtId="0" fontId="15" fillId="5" borderId="54" xfId="0" applyFont="1" applyFill="1" applyBorder="1" applyAlignment="1">
      <alignment horizontal="center" vertical="center"/>
    </xf>
    <xf numFmtId="166" fontId="15" fillId="5" borderId="43" xfId="0" applyNumberFormat="1" applyFont="1" applyFill="1" applyBorder="1" applyAlignment="1">
      <alignment horizontal="center" vertical="center"/>
    </xf>
    <xf numFmtId="0" fontId="0" fillId="5" borderId="49" xfId="0" applyFill="1" applyBorder="1" applyAlignment="1">
      <alignment horizontal="center" vertical="center"/>
    </xf>
    <xf numFmtId="166" fontId="15" fillId="5" borderId="42" xfId="0" applyNumberFormat="1" applyFont="1" applyFill="1" applyBorder="1" applyAlignment="1">
      <alignment horizontal="right" vertical="center"/>
    </xf>
    <xf numFmtId="166" fontId="15" fillId="5" borderId="0" xfId="0" applyNumberFormat="1" applyFont="1" applyFill="1" applyAlignment="1">
      <alignment horizontal="right" vertical="center"/>
    </xf>
    <xf numFmtId="0" fontId="29" fillId="5" borderId="24" xfId="4" applyFont="1" applyFill="1" applyBorder="1" applyAlignment="1">
      <alignment horizontal="center" vertical="center" wrapText="1"/>
    </xf>
    <xf numFmtId="0" fontId="31" fillId="5" borderId="26" xfId="0" applyFont="1" applyFill="1" applyBorder="1" applyAlignment="1">
      <alignment horizontal="center" vertical="center" wrapText="1"/>
    </xf>
    <xf numFmtId="0" fontId="0" fillId="5" borderId="43" xfId="0" applyFill="1" applyBorder="1" applyAlignment="1">
      <alignment horizontal="center" vertical="center"/>
    </xf>
    <xf numFmtId="166" fontId="15" fillId="4" borderId="42" xfId="0" applyNumberFormat="1" applyFont="1" applyFill="1" applyBorder="1" applyAlignment="1">
      <alignment horizontal="right" vertical="center"/>
    </xf>
    <xf numFmtId="166" fontId="15" fillId="4" borderId="0" xfId="0" applyNumberFormat="1" applyFont="1" applyFill="1" applyAlignment="1">
      <alignment horizontal="right" vertical="center"/>
    </xf>
    <xf numFmtId="166" fontId="14" fillId="4" borderId="1" xfId="0" applyNumberFormat="1" applyFont="1" applyFill="1" applyBorder="1" applyAlignment="1">
      <alignment horizontal="center" vertical="center"/>
    </xf>
    <xf numFmtId="166" fontId="15" fillId="4" borderId="10" xfId="0" applyNumberFormat="1" applyFont="1" applyFill="1" applyBorder="1" applyAlignment="1">
      <alignment horizontal="center" vertical="center"/>
    </xf>
    <xf numFmtId="166" fontId="15" fillId="4" borderId="9" xfId="0" applyNumberFormat="1" applyFont="1" applyFill="1" applyBorder="1" applyAlignment="1">
      <alignment horizontal="center" vertical="center"/>
    </xf>
    <xf numFmtId="165" fontId="15" fillId="3" borderId="40" xfId="0" applyNumberFormat="1" applyFont="1" applyFill="1" applyBorder="1" applyAlignment="1">
      <alignment horizontal="center" vertical="center"/>
    </xf>
    <xf numFmtId="165" fontId="15" fillId="3" borderId="11" xfId="0" applyNumberFormat="1" applyFont="1" applyFill="1" applyBorder="1" applyAlignment="1">
      <alignment horizontal="center" vertical="center"/>
    </xf>
    <xf numFmtId="165" fontId="15" fillId="3" borderId="24" xfId="0" applyNumberFormat="1" applyFont="1" applyFill="1" applyBorder="1" applyAlignment="1">
      <alignment horizontal="center" vertical="center"/>
    </xf>
    <xf numFmtId="165" fontId="15" fillId="3" borderId="5" xfId="0" applyNumberFormat="1" applyFont="1" applyFill="1" applyBorder="1" applyAlignment="1">
      <alignment horizontal="center" vertical="center"/>
    </xf>
    <xf numFmtId="166" fontId="15" fillId="4" borderId="0" xfId="0" applyNumberFormat="1" applyFont="1" applyFill="1" applyAlignment="1">
      <alignment horizontal="center" vertical="center"/>
    </xf>
    <xf numFmtId="0" fontId="0" fillId="4" borderId="0" xfId="0" applyFill="1" applyAlignment="1">
      <alignment horizontal="center" vertical="center"/>
    </xf>
    <xf numFmtId="49" fontId="28" fillId="4" borderId="4" xfId="0" applyNumberFormat="1" applyFont="1" applyFill="1" applyBorder="1" applyAlignment="1" applyProtection="1">
      <alignment horizontal="center" vertical="center"/>
      <protection locked="0"/>
    </xf>
    <xf numFmtId="2" fontId="8" fillId="5" borderId="45" xfId="0" applyNumberFormat="1" applyFont="1" applyFill="1" applyBorder="1" applyAlignment="1">
      <alignment horizontal="center" vertical="center"/>
    </xf>
    <xf numFmtId="0" fontId="15" fillId="5" borderId="42" xfId="0" applyFont="1" applyFill="1" applyBorder="1" applyAlignment="1">
      <alignment horizontal="center" vertical="center"/>
    </xf>
    <xf numFmtId="0" fontId="15" fillId="5" borderId="48" xfId="0" applyFont="1" applyFill="1" applyBorder="1" applyAlignment="1">
      <alignment horizontal="center" vertical="center"/>
    </xf>
    <xf numFmtId="0" fontId="29" fillId="5" borderId="24" xfId="4" applyFont="1" applyFill="1" applyBorder="1" applyAlignment="1">
      <alignment horizontal="left" vertical="center" wrapText="1"/>
    </xf>
    <xf numFmtId="0" fontId="31" fillId="5" borderId="26" xfId="0" applyFont="1" applyFill="1" applyBorder="1" applyAlignment="1">
      <alignment horizontal="left" vertical="center" wrapText="1"/>
    </xf>
    <xf numFmtId="166" fontId="15" fillId="4" borderId="24" xfId="0" applyNumberFormat="1" applyFont="1" applyFill="1" applyBorder="1" applyAlignment="1" applyProtection="1">
      <alignment horizontal="center" vertical="center"/>
      <protection locked="0"/>
    </xf>
    <xf numFmtId="0" fontId="0" fillId="4" borderId="26" xfId="0" applyFill="1" applyBorder="1" applyAlignment="1" applyProtection="1">
      <alignment horizontal="center" vertical="center"/>
      <protection locked="0"/>
    </xf>
    <xf numFmtId="166" fontId="15" fillId="4" borderId="40" xfId="0" applyNumberFormat="1" applyFont="1" applyFill="1" applyBorder="1" applyAlignment="1" applyProtection="1">
      <alignment horizontal="center" vertical="center"/>
      <protection locked="0"/>
    </xf>
    <xf numFmtId="0" fontId="0" fillId="4" borderId="5" xfId="0" applyFill="1" applyBorder="1" applyAlignment="1" applyProtection="1">
      <alignment horizontal="center" vertical="center"/>
      <protection locked="0"/>
    </xf>
    <xf numFmtId="166" fontId="15" fillId="4" borderId="5" xfId="0" applyNumberFormat="1" applyFont="1" applyFill="1" applyBorder="1" applyAlignment="1" applyProtection="1">
      <alignment horizontal="center" vertical="center"/>
      <protection locked="0"/>
    </xf>
    <xf numFmtId="166" fontId="15" fillId="5" borderId="43" xfId="0" applyNumberFormat="1" applyFont="1" applyFill="1" applyBorder="1" applyAlignment="1">
      <alignment horizontal="right" vertical="center"/>
    </xf>
    <xf numFmtId="0" fontId="15" fillId="5" borderId="48" xfId="0" applyFont="1" applyFill="1" applyBorder="1" applyAlignment="1">
      <alignment horizontal="left"/>
    </xf>
    <xf numFmtId="166" fontId="15" fillId="3" borderId="18" xfId="0" applyNumberFormat="1" applyFont="1" applyFill="1" applyBorder="1" applyAlignment="1">
      <alignment horizontal="center" vertical="center"/>
    </xf>
    <xf numFmtId="166" fontId="15" fillId="3" borderId="6" xfId="0" applyNumberFormat="1" applyFont="1" applyFill="1" applyBorder="1" applyAlignment="1">
      <alignment horizontal="center" vertical="center"/>
    </xf>
    <xf numFmtId="166" fontId="15" fillId="3" borderId="7" xfId="0" applyNumberFormat="1" applyFont="1" applyFill="1" applyBorder="1" applyAlignment="1">
      <alignment horizontal="center" vertical="center"/>
    </xf>
    <xf numFmtId="0" fontId="15" fillId="2" borderId="42" xfId="0" applyFont="1" applyFill="1" applyBorder="1" applyAlignment="1">
      <alignment vertical="center"/>
    </xf>
    <xf numFmtId="0" fontId="15" fillId="2" borderId="0" xfId="0" applyFont="1" applyFill="1" applyAlignment="1">
      <alignment vertical="center"/>
    </xf>
    <xf numFmtId="0" fontId="19" fillId="5" borderId="48" xfId="0" applyFont="1" applyFill="1" applyBorder="1" applyAlignment="1">
      <alignment horizontal="left" vertical="center"/>
    </xf>
  </cellXfs>
  <cellStyles count="9">
    <cellStyle name="Normal" xfId="0" builtinId="0"/>
    <cellStyle name="Normal 3" xfId="1" xr:uid="{00000000-0005-0000-0000-000001000000}"/>
    <cellStyle name="Normal 4" xfId="2" xr:uid="{00000000-0005-0000-0000-000002000000}"/>
    <cellStyle name="Normal 5" xfId="3" xr:uid="{00000000-0005-0000-0000-000003000000}"/>
    <cellStyle name="Normal_Sheet1_1" xfId="4" xr:uid="{00000000-0005-0000-0000-000004000000}"/>
    <cellStyle name="Normal_Sheet1_2" xfId="5" xr:uid="{00000000-0005-0000-0000-000005000000}"/>
    <cellStyle name="Percent" xfId="6" builtinId="5"/>
    <cellStyle name="Percent 2" xfId="7" xr:uid="{00000000-0005-0000-0000-000007000000}"/>
    <cellStyle name="Percent 3" xfId="8" xr:uid="{00000000-0005-0000-0000-000008000000}"/>
  </cellStyles>
  <dxfs count="0"/>
  <tableStyles count="0" defaultTableStyle="TableStyleMedium9" defaultPivotStyle="PivotStyleLight16"/>
  <colors>
    <mruColors>
      <color rgb="FF00CC00"/>
      <color rgb="FFCC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30480</xdr:colOff>
      <xdr:row>0</xdr:row>
      <xdr:rowOff>83820</xdr:rowOff>
    </xdr:from>
    <xdr:to>
      <xdr:col>2</xdr:col>
      <xdr:colOff>59055</xdr:colOff>
      <xdr:row>0</xdr:row>
      <xdr:rowOff>533400</xdr:rowOff>
    </xdr:to>
    <xdr:pic>
      <xdr:nvPicPr>
        <xdr:cNvPr id="1031" name="Picture 4" descr="Ankom_logo.bmp">
          <a:extLst>
            <a:ext uri="{FF2B5EF4-FFF2-40B4-BE49-F238E27FC236}">
              <a16:creationId xmlns:a16="http://schemas.microsoft.com/office/drawing/2014/main" id="{00000000-0008-0000-0000-000007040000}"/>
            </a:ext>
          </a:extLst>
        </xdr:cNvPr>
        <xdr:cNvPicPr>
          <a:picLocks noChangeAspect="1"/>
        </xdr:cNvPicPr>
      </xdr:nvPicPr>
      <xdr:blipFill>
        <a:blip xmlns:r="http://schemas.openxmlformats.org/officeDocument/2006/relationships" r:embed="rId1" cstate="print"/>
        <a:srcRect l="3853" t="14824" r="7072" b="11057"/>
        <a:stretch>
          <a:fillRect/>
        </a:stretch>
      </xdr:blipFill>
      <xdr:spPr bwMode="auto">
        <a:xfrm>
          <a:off x="30480" y="83820"/>
          <a:ext cx="1729740" cy="44958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30480</xdr:colOff>
      <xdr:row>0</xdr:row>
      <xdr:rowOff>83820</xdr:rowOff>
    </xdr:from>
    <xdr:to>
      <xdr:col>1</xdr:col>
      <xdr:colOff>1097280</xdr:colOff>
      <xdr:row>0</xdr:row>
      <xdr:rowOff>533400</xdr:rowOff>
    </xdr:to>
    <xdr:pic>
      <xdr:nvPicPr>
        <xdr:cNvPr id="2061" name="Picture 4" descr="Ankom_logo.bmp">
          <a:extLst>
            <a:ext uri="{FF2B5EF4-FFF2-40B4-BE49-F238E27FC236}">
              <a16:creationId xmlns:a16="http://schemas.microsoft.com/office/drawing/2014/main" id="{00000000-0008-0000-0100-00000D080000}"/>
            </a:ext>
          </a:extLst>
        </xdr:cNvPr>
        <xdr:cNvPicPr>
          <a:picLocks noChangeAspect="1"/>
        </xdr:cNvPicPr>
      </xdr:nvPicPr>
      <xdr:blipFill>
        <a:blip xmlns:r="http://schemas.openxmlformats.org/officeDocument/2006/relationships" r:embed="rId1" cstate="print"/>
        <a:srcRect l="3853" t="14824" r="7072" b="11057"/>
        <a:stretch>
          <a:fillRect/>
        </a:stretch>
      </xdr:blipFill>
      <xdr:spPr bwMode="auto">
        <a:xfrm>
          <a:off x="30480" y="83820"/>
          <a:ext cx="1729740" cy="44958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30480</xdr:colOff>
      <xdr:row>0</xdr:row>
      <xdr:rowOff>83820</xdr:rowOff>
    </xdr:from>
    <xdr:to>
      <xdr:col>1</xdr:col>
      <xdr:colOff>1097280</xdr:colOff>
      <xdr:row>0</xdr:row>
      <xdr:rowOff>533400</xdr:rowOff>
    </xdr:to>
    <xdr:pic>
      <xdr:nvPicPr>
        <xdr:cNvPr id="3085" name="Picture 2" descr="Ankom_logo.bmp">
          <a:extLst>
            <a:ext uri="{FF2B5EF4-FFF2-40B4-BE49-F238E27FC236}">
              <a16:creationId xmlns:a16="http://schemas.microsoft.com/office/drawing/2014/main" id="{00000000-0008-0000-0200-00000D0C0000}"/>
            </a:ext>
          </a:extLst>
        </xdr:cNvPr>
        <xdr:cNvPicPr>
          <a:picLocks noChangeAspect="1"/>
        </xdr:cNvPicPr>
      </xdr:nvPicPr>
      <xdr:blipFill>
        <a:blip xmlns:r="http://schemas.openxmlformats.org/officeDocument/2006/relationships" r:embed="rId1" cstate="print"/>
        <a:srcRect l="3853" t="14824" r="7072" b="11057"/>
        <a:stretch>
          <a:fillRect/>
        </a:stretch>
      </xdr:blipFill>
      <xdr:spPr bwMode="auto">
        <a:xfrm>
          <a:off x="30480" y="83820"/>
          <a:ext cx="1729740" cy="449580"/>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30480</xdr:colOff>
      <xdr:row>0</xdr:row>
      <xdr:rowOff>83820</xdr:rowOff>
    </xdr:from>
    <xdr:to>
      <xdr:col>1</xdr:col>
      <xdr:colOff>1097280</xdr:colOff>
      <xdr:row>0</xdr:row>
      <xdr:rowOff>533400</xdr:rowOff>
    </xdr:to>
    <xdr:pic>
      <xdr:nvPicPr>
        <xdr:cNvPr id="2" name="Picture 2" descr="Ankom_logo.bmp">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srcRect l="3853" t="14824" r="7072" b="11057"/>
        <a:stretch>
          <a:fillRect/>
        </a:stretch>
      </xdr:blipFill>
      <xdr:spPr bwMode="auto">
        <a:xfrm>
          <a:off x="30480" y="83820"/>
          <a:ext cx="1729740" cy="449580"/>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30480</xdr:colOff>
      <xdr:row>0</xdr:row>
      <xdr:rowOff>83820</xdr:rowOff>
    </xdr:from>
    <xdr:to>
      <xdr:col>1</xdr:col>
      <xdr:colOff>1097280</xdr:colOff>
      <xdr:row>0</xdr:row>
      <xdr:rowOff>533400</xdr:rowOff>
    </xdr:to>
    <xdr:pic>
      <xdr:nvPicPr>
        <xdr:cNvPr id="2" name="Picture 4" descr="Ankom_logo.bmp">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cstate="print"/>
        <a:srcRect l="3853" t="14824" r="7072" b="11057"/>
        <a:stretch>
          <a:fillRect/>
        </a:stretch>
      </xdr:blipFill>
      <xdr:spPr bwMode="auto">
        <a:xfrm>
          <a:off x="30480" y="83820"/>
          <a:ext cx="1729740" cy="449580"/>
        </a:xfrm>
        <a:prstGeom prst="rect">
          <a:avLst/>
        </a:prstGeom>
        <a:noFill/>
        <a:ln w="9525">
          <a:noFill/>
          <a:miter lim="800000"/>
          <a:headEnd/>
          <a:tailEnd/>
        </a:ln>
      </xdr:spPr>
    </xdr:pic>
    <xdr:clientData/>
  </xdr:twoCellAnchor>
  <xdr:twoCellAnchor>
    <xdr:from>
      <xdr:col>13</xdr:col>
      <xdr:colOff>59267</xdr:colOff>
      <xdr:row>15</xdr:row>
      <xdr:rowOff>42333</xdr:rowOff>
    </xdr:from>
    <xdr:to>
      <xdr:col>13</xdr:col>
      <xdr:colOff>110067</xdr:colOff>
      <xdr:row>16</xdr:row>
      <xdr:rowOff>152400</xdr:rowOff>
    </xdr:to>
    <xdr:sp macro="" textlink="">
      <xdr:nvSpPr>
        <xdr:cNvPr id="3" name="Left Bracket 2">
          <a:extLst>
            <a:ext uri="{FF2B5EF4-FFF2-40B4-BE49-F238E27FC236}">
              <a16:creationId xmlns:a16="http://schemas.microsoft.com/office/drawing/2014/main" id="{00000000-0008-0000-0400-000003000000}"/>
            </a:ext>
          </a:extLst>
        </xdr:cNvPr>
        <xdr:cNvSpPr/>
      </xdr:nvSpPr>
      <xdr:spPr>
        <a:xfrm>
          <a:off x="11298767" y="4157133"/>
          <a:ext cx="50800" cy="338667"/>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en-US" sz="1100"/>
        </a:p>
      </xdr:txBody>
    </xdr:sp>
    <xdr:clientData/>
  </xdr:twoCellAnchor>
  <xdr:twoCellAnchor>
    <xdr:from>
      <xdr:col>13</xdr:col>
      <xdr:colOff>1415626</xdr:colOff>
      <xdr:row>15</xdr:row>
      <xdr:rowOff>42333</xdr:rowOff>
    </xdr:from>
    <xdr:to>
      <xdr:col>13</xdr:col>
      <xdr:colOff>1466426</xdr:colOff>
      <xdr:row>16</xdr:row>
      <xdr:rowOff>152400</xdr:rowOff>
    </xdr:to>
    <xdr:sp macro="" textlink="">
      <xdr:nvSpPr>
        <xdr:cNvPr id="4" name="Left Bracket 3">
          <a:extLst>
            <a:ext uri="{FF2B5EF4-FFF2-40B4-BE49-F238E27FC236}">
              <a16:creationId xmlns:a16="http://schemas.microsoft.com/office/drawing/2014/main" id="{00000000-0008-0000-0400-000004000000}"/>
            </a:ext>
          </a:extLst>
        </xdr:cNvPr>
        <xdr:cNvSpPr/>
      </xdr:nvSpPr>
      <xdr:spPr>
        <a:xfrm flipH="1">
          <a:off x="12378901" y="4157133"/>
          <a:ext cx="50800" cy="338667"/>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30480</xdr:colOff>
      <xdr:row>0</xdr:row>
      <xdr:rowOff>83820</xdr:rowOff>
    </xdr:from>
    <xdr:to>
      <xdr:col>1</xdr:col>
      <xdr:colOff>1097280</xdr:colOff>
      <xdr:row>0</xdr:row>
      <xdr:rowOff>533400</xdr:rowOff>
    </xdr:to>
    <xdr:pic>
      <xdr:nvPicPr>
        <xdr:cNvPr id="2" name="Picture 2" descr="Ankom_logo.bmp">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cstate="print"/>
        <a:srcRect l="3853" t="14824" r="7072" b="11057"/>
        <a:stretch>
          <a:fillRect/>
        </a:stretch>
      </xdr:blipFill>
      <xdr:spPr bwMode="auto">
        <a:xfrm>
          <a:off x="30480" y="83820"/>
          <a:ext cx="1729740" cy="449580"/>
        </a:xfrm>
        <a:prstGeom prst="rect">
          <a:avLst/>
        </a:prstGeom>
        <a:noFill/>
        <a:ln w="9525">
          <a:noFill/>
          <a:miter lim="800000"/>
          <a:headEnd/>
          <a:tailEnd/>
        </a:ln>
      </xdr:spPr>
    </xdr:pic>
    <xdr:clientData/>
  </xdr:twoCellAnchor>
  <xdr:twoCellAnchor>
    <xdr:from>
      <xdr:col>13</xdr:col>
      <xdr:colOff>59267</xdr:colOff>
      <xdr:row>6</xdr:row>
      <xdr:rowOff>42333</xdr:rowOff>
    </xdr:from>
    <xdr:to>
      <xdr:col>13</xdr:col>
      <xdr:colOff>110067</xdr:colOff>
      <xdr:row>7</xdr:row>
      <xdr:rowOff>152400</xdr:rowOff>
    </xdr:to>
    <xdr:sp macro="" textlink="">
      <xdr:nvSpPr>
        <xdr:cNvPr id="3" name="Left Bracket 2">
          <a:extLst>
            <a:ext uri="{FF2B5EF4-FFF2-40B4-BE49-F238E27FC236}">
              <a16:creationId xmlns:a16="http://schemas.microsoft.com/office/drawing/2014/main" id="{00000000-0008-0000-0500-000003000000}"/>
            </a:ext>
          </a:extLst>
        </xdr:cNvPr>
        <xdr:cNvSpPr/>
      </xdr:nvSpPr>
      <xdr:spPr>
        <a:xfrm>
          <a:off x="11298767" y="2099733"/>
          <a:ext cx="50800" cy="338667"/>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en-US" sz="1100"/>
        </a:p>
      </xdr:txBody>
    </xdr:sp>
    <xdr:clientData/>
  </xdr:twoCellAnchor>
  <xdr:twoCellAnchor>
    <xdr:from>
      <xdr:col>13</xdr:col>
      <xdr:colOff>1415626</xdr:colOff>
      <xdr:row>6</xdr:row>
      <xdr:rowOff>42333</xdr:rowOff>
    </xdr:from>
    <xdr:to>
      <xdr:col>13</xdr:col>
      <xdr:colOff>1466426</xdr:colOff>
      <xdr:row>7</xdr:row>
      <xdr:rowOff>152400</xdr:rowOff>
    </xdr:to>
    <xdr:sp macro="" textlink="">
      <xdr:nvSpPr>
        <xdr:cNvPr id="4" name="Left Bracket 3">
          <a:extLst>
            <a:ext uri="{FF2B5EF4-FFF2-40B4-BE49-F238E27FC236}">
              <a16:creationId xmlns:a16="http://schemas.microsoft.com/office/drawing/2014/main" id="{00000000-0008-0000-0500-000004000000}"/>
            </a:ext>
          </a:extLst>
        </xdr:cNvPr>
        <xdr:cNvSpPr/>
      </xdr:nvSpPr>
      <xdr:spPr>
        <a:xfrm flipH="1">
          <a:off x="12378901" y="2099733"/>
          <a:ext cx="50800" cy="338667"/>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30480</xdr:colOff>
      <xdr:row>0</xdr:row>
      <xdr:rowOff>83820</xdr:rowOff>
    </xdr:from>
    <xdr:to>
      <xdr:col>1</xdr:col>
      <xdr:colOff>1097280</xdr:colOff>
      <xdr:row>0</xdr:row>
      <xdr:rowOff>533400</xdr:rowOff>
    </xdr:to>
    <xdr:pic>
      <xdr:nvPicPr>
        <xdr:cNvPr id="2" name="Picture 2" descr="Ankom_logo.bmp">
          <a:extLst>
            <a:ext uri="{FF2B5EF4-FFF2-40B4-BE49-F238E27FC236}">
              <a16:creationId xmlns:a16="http://schemas.microsoft.com/office/drawing/2014/main" id="{2D939980-2FE0-49E7-B1A4-5DCF71427A0E}"/>
            </a:ext>
          </a:extLst>
        </xdr:cNvPr>
        <xdr:cNvPicPr>
          <a:picLocks noChangeAspect="1"/>
        </xdr:cNvPicPr>
      </xdr:nvPicPr>
      <xdr:blipFill>
        <a:blip xmlns:r="http://schemas.openxmlformats.org/officeDocument/2006/relationships" r:embed="rId1" cstate="print"/>
        <a:srcRect l="3853" t="14824" r="7072" b="11057"/>
        <a:stretch>
          <a:fillRect/>
        </a:stretch>
      </xdr:blipFill>
      <xdr:spPr bwMode="auto">
        <a:xfrm>
          <a:off x="30480" y="83820"/>
          <a:ext cx="1714500" cy="449580"/>
        </a:xfrm>
        <a:prstGeom prst="rect">
          <a:avLst/>
        </a:prstGeom>
        <a:noFill/>
        <a:ln w="9525">
          <a:noFill/>
          <a:miter lim="800000"/>
          <a:headEnd/>
          <a:tailEnd/>
        </a:ln>
      </xdr:spPr>
    </xdr:pic>
    <xdr:clientData/>
  </xdr:twoCellAnchor>
  <xdr:twoCellAnchor>
    <xdr:from>
      <xdr:col>13</xdr:col>
      <xdr:colOff>59267</xdr:colOff>
      <xdr:row>6</xdr:row>
      <xdr:rowOff>42333</xdr:rowOff>
    </xdr:from>
    <xdr:to>
      <xdr:col>13</xdr:col>
      <xdr:colOff>110067</xdr:colOff>
      <xdr:row>7</xdr:row>
      <xdr:rowOff>152400</xdr:rowOff>
    </xdr:to>
    <xdr:sp macro="" textlink="">
      <xdr:nvSpPr>
        <xdr:cNvPr id="3" name="Left Bracket 2">
          <a:extLst>
            <a:ext uri="{FF2B5EF4-FFF2-40B4-BE49-F238E27FC236}">
              <a16:creationId xmlns:a16="http://schemas.microsoft.com/office/drawing/2014/main" id="{4177532F-6AC9-46E5-9414-7FB6E2068D55}"/>
            </a:ext>
          </a:extLst>
        </xdr:cNvPr>
        <xdr:cNvSpPr/>
      </xdr:nvSpPr>
      <xdr:spPr>
        <a:xfrm>
          <a:off x="11022542" y="2099733"/>
          <a:ext cx="50800" cy="338667"/>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en-US" sz="1100"/>
        </a:p>
      </xdr:txBody>
    </xdr:sp>
    <xdr:clientData/>
  </xdr:twoCellAnchor>
  <xdr:twoCellAnchor>
    <xdr:from>
      <xdr:col>13</xdr:col>
      <xdr:colOff>1406101</xdr:colOff>
      <xdr:row>6</xdr:row>
      <xdr:rowOff>42333</xdr:rowOff>
    </xdr:from>
    <xdr:to>
      <xdr:col>13</xdr:col>
      <xdr:colOff>1456901</xdr:colOff>
      <xdr:row>7</xdr:row>
      <xdr:rowOff>152400</xdr:rowOff>
    </xdr:to>
    <xdr:sp macro="" textlink="">
      <xdr:nvSpPr>
        <xdr:cNvPr id="4" name="Left Bracket 3">
          <a:extLst>
            <a:ext uri="{FF2B5EF4-FFF2-40B4-BE49-F238E27FC236}">
              <a16:creationId xmlns:a16="http://schemas.microsoft.com/office/drawing/2014/main" id="{5CEBAF29-7E68-4DD5-9590-8DBCB432652B}"/>
            </a:ext>
          </a:extLst>
        </xdr:cNvPr>
        <xdr:cNvSpPr/>
      </xdr:nvSpPr>
      <xdr:spPr>
        <a:xfrm flipH="1">
          <a:off x="12369376" y="2099733"/>
          <a:ext cx="50800" cy="338667"/>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30480</xdr:colOff>
      <xdr:row>0</xdr:row>
      <xdr:rowOff>83820</xdr:rowOff>
    </xdr:from>
    <xdr:to>
      <xdr:col>1</xdr:col>
      <xdr:colOff>1097280</xdr:colOff>
      <xdr:row>0</xdr:row>
      <xdr:rowOff>533400</xdr:rowOff>
    </xdr:to>
    <xdr:pic>
      <xdr:nvPicPr>
        <xdr:cNvPr id="2" name="Picture 4" descr="Ankom_logo.bmp">
          <a:extLst>
            <a:ext uri="{FF2B5EF4-FFF2-40B4-BE49-F238E27FC236}">
              <a16:creationId xmlns:a16="http://schemas.microsoft.com/office/drawing/2014/main" id="{C1561FF5-CCF3-4762-86CC-2F61F16E8A4E}"/>
            </a:ext>
          </a:extLst>
        </xdr:cNvPr>
        <xdr:cNvPicPr>
          <a:picLocks noChangeAspect="1"/>
        </xdr:cNvPicPr>
      </xdr:nvPicPr>
      <xdr:blipFill>
        <a:blip xmlns:r="http://schemas.openxmlformats.org/officeDocument/2006/relationships" r:embed="rId1" cstate="print"/>
        <a:srcRect l="3853" t="14824" r="7072" b="11057"/>
        <a:stretch>
          <a:fillRect/>
        </a:stretch>
      </xdr:blipFill>
      <xdr:spPr bwMode="auto">
        <a:xfrm>
          <a:off x="30480" y="83820"/>
          <a:ext cx="1714500" cy="449580"/>
        </a:xfrm>
        <a:prstGeom prst="rect">
          <a:avLst/>
        </a:prstGeom>
        <a:noFill/>
        <a:ln w="9525">
          <a:noFill/>
          <a:miter lim="800000"/>
          <a:headEnd/>
          <a:tailEnd/>
        </a:ln>
      </xdr:spPr>
    </xdr:pic>
    <xdr:clientData/>
  </xdr:twoCellAnchor>
  <xdr:twoCellAnchor>
    <xdr:from>
      <xdr:col>13</xdr:col>
      <xdr:colOff>59267</xdr:colOff>
      <xdr:row>15</xdr:row>
      <xdr:rowOff>42333</xdr:rowOff>
    </xdr:from>
    <xdr:to>
      <xdr:col>13</xdr:col>
      <xdr:colOff>110067</xdr:colOff>
      <xdr:row>16</xdr:row>
      <xdr:rowOff>152400</xdr:rowOff>
    </xdr:to>
    <xdr:sp macro="" textlink="">
      <xdr:nvSpPr>
        <xdr:cNvPr id="3" name="Left Bracket 2">
          <a:extLst>
            <a:ext uri="{FF2B5EF4-FFF2-40B4-BE49-F238E27FC236}">
              <a16:creationId xmlns:a16="http://schemas.microsoft.com/office/drawing/2014/main" id="{8CC6AAD8-E4B6-4C35-9F9B-C4182A1D3FEE}"/>
            </a:ext>
          </a:extLst>
        </xdr:cNvPr>
        <xdr:cNvSpPr/>
      </xdr:nvSpPr>
      <xdr:spPr>
        <a:xfrm>
          <a:off x="11022542" y="4157133"/>
          <a:ext cx="50800" cy="338667"/>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en-US" sz="1100"/>
        </a:p>
      </xdr:txBody>
    </xdr:sp>
    <xdr:clientData/>
  </xdr:twoCellAnchor>
  <xdr:twoCellAnchor>
    <xdr:from>
      <xdr:col>13</xdr:col>
      <xdr:colOff>1339426</xdr:colOff>
      <xdr:row>15</xdr:row>
      <xdr:rowOff>42333</xdr:rowOff>
    </xdr:from>
    <xdr:to>
      <xdr:col>13</xdr:col>
      <xdr:colOff>1390226</xdr:colOff>
      <xdr:row>16</xdr:row>
      <xdr:rowOff>152400</xdr:rowOff>
    </xdr:to>
    <xdr:sp macro="" textlink="">
      <xdr:nvSpPr>
        <xdr:cNvPr id="4" name="Left Bracket 3">
          <a:extLst>
            <a:ext uri="{FF2B5EF4-FFF2-40B4-BE49-F238E27FC236}">
              <a16:creationId xmlns:a16="http://schemas.microsoft.com/office/drawing/2014/main" id="{F3DC461C-C5E4-496D-9738-7E0D86DE9975}"/>
            </a:ext>
          </a:extLst>
        </xdr:cNvPr>
        <xdr:cNvSpPr/>
      </xdr:nvSpPr>
      <xdr:spPr>
        <a:xfrm flipH="1">
          <a:off x="12302701" y="4157133"/>
          <a:ext cx="50800" cy="338667"/>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30480</xdr:colOff>
      <xdr:row>0</xdr:row>
      <xdr:rowOff>83820</xdr:rowOff>
    </xdr:from>
    <xdr:to>
      <xdr:col>1</xdr:col>
      <xdr:colOff>1097280</xdr:colOff>
      <xdr:row>0</xdr:row>
      <xdr:rowOff>533400</xdr:rowOff>
    </xdr:to>
    <xdr:pic>
      <xdr:nvPicPr>
        <xdr:cNvPr id="4103" name="Picture 3" descr="Ankom_logo.bmp">
          <a:extLst>
            <a:ext uri="{FF2B5EF4-FFF2-40B4-BE49-F238E27FC236}">
              <a16:creationId xmlns:a16="http://schemas.microsoft.com/office/drawing/2014/main" id="{00000000-0008-0000-0600-000007100000}"/>
            </a:ext>
          </a:extLst>
        </xdr:cNvPr>
        <xdr:cNvPicPr>
          <a:picLocks noChangeAspect="1"/>
        </xdr:cNvPicPr>
      </xdr:nvPicPr>
      <xdr:blipFill>
        <a:blip xmlns:r="http://schemas.openxmlformats.org/officeDocument/2006/relationships" r:embed="rId1" cstate="print"/>
        <a:srcRect l="3853" t="14824" r="7072" b="11057"/>
        <a:stretch>
          <a:fillRect/>
        </a:stretch>
      </xdr:blipFill>
      <xdr:spPr bwMode="auto">
        <a:xfrm>
          <a:off x="30480" y="83820"/>
          <a:ext cx="1729740" cy="44958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ublic%20-%202010/Research/Dietary%20Fiber/Studies-Internal/CI%20-%20Studies/CI-898%20Inst%20220120%20OB%232%201141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DF_SDF"/>
      <sheetName val="TDF"/>
      <sheetName val="Blank"/>
      <sheetName val="Drop-Down Lists"/>
      <sheetName val="Data_Summary"/>
    </sheetNames>
    <sheetDataSet>
      <sheetData sheetId="0"/>
      <sheetData sheetId="1"/>
      <sheetData sheetId="2"/>
      <sheetData sheetId="3">
        <row r="2">
          <cell r="G2" t="str">
            <v>Carrots</v>
          </cell>
        </row>
        <row r="3">
          <cell r="G3" t="str">
            <v>Carrot #2</v>
          </cell>
        </row>
        <row r="4">
          <cell r="G4" t="str">
            <v>Carrot #3</v>
          </cell>
        </row>
        <row r="5">
          <cell r="G5" t="str">
            <v>Onions</v>
          </cell>
        </row>
        <row r="6">
          <cell r="G6" t="str">
            <v>Onion #2</v>
          </cell>
        </row>
        <row r="7">
          <cell r="G7" t="str">
            <v>Fiber One</v>
          </cell>
        </row>
        <row r="8">
          <cell r="G8" t="str">
            <v>Oat Bran</v>
          </cell>
        </row>
        <row r="9">
          <cell r="G9" t="str">
            <v>Oat Bran 2</v>
          </cell>
        </row>
        <row r="10">
          <cell r="G10" t="str">
            <v>Blank</v>
          </cell>
        </row>
        <row r="11">
          <cell r="G11" t="str">
            <v xml:space="preserve">Dried Apricots </v>
          </cell>
        </row>
        <row r="12">
          <cell r="G12" t="str">
            <v>SP Complete Gran2840 L212B</v>
          </cell>
        </row>
        <row r="13">
          <cell r="G13" t="str">
            <v>Calcifood Powder L117</v>
          </cell>
        </row>
        <row r="14">
          <cell r="G14" t="str">
            <v>Cocoa Cherry Bar L222</v>
          </cell>
        </row>
        <row r="15">
          <cell r="G15" t="str">
            <v>Peanut Butter Bar L212</v>
          </cell>
        </row>
        <row r="16">
          <cell r="G16" t="str">
            <v xml:space="preserve">Prebiotic Inulin L1112 </v>
          </cell>
        </row>
        <row r="17">
          <cell r="G17" t="str">
            <v>IRM Wheat Brand</v>
          </cell>
        </row>
        <row r="18">
          <cell r="G18" t="str">
            <v>Cookies</v>
          </cell>
        </row>
        <row r="19">
          <cell r="G19" t="str">
            <v>Beans</v>
          </cell>
        </row>
        <row r="20">
          <cell r="G20" t="str">
            <v>Cereal 2011081015/1</v>
          </cell>
        </row>
        <row r="21">
          <cell r="G21" t="str">
            <v>High Fibre Cereal 12011091302/2</v>
          </cell>
        </row>
        <row r="22">
          <cell r="G22" t="str">
            <v>High Fibre Cereal 2011091302/3</v>
          </cell>
        </row>
        <row r="23">
          <cell r="G23" t="str">
            <v>Ricies 2012021504/1</v>
          </cell>
        </row>
        <row r="24">
          <cell r="G24" t="str">
            <v>Freeze Dried Soy Milk 2012031308/2</v>
          </cell>
        </row>
        <row r="25">
          <cell r="G25" t="str">
            <v>Rice Milk Powder 2012041107/2</v>
          </cell>
        </row>
        <row r="26">
          <cell r="G26" t="str">
            <v>Intertek Cake</v>
          </cell>
        </row>
        <row r="27">
          <cell r="G27" t="str">
            <v>Intertek Sushi</v>
          </cell>
        </row>
        <row r="28">
          <cell r="G28" t="str">
            <v>Intertek Bread</v>
          </cell>
        </row>
        <row r="29">
          <cell r="G29" t="str">
            <v>Intertek Ready Meal</v>
          </cell>
        </row>
        <row r="30">
          <cell r="G30" t="str">
            <v>Intertek Bean Burger</v>
          </cell>
        </row>
        <row r="31">
          <cell r="G31" t="str">
            <v>USDA ERRC Citrus Fiber</v>
          </cell>
        </row>
        <row r="32">
          <cell r="G32" t="str">
            <v>USDA ERRC Sugar Beet Fiber</v>
          </cell>
        </row>
        <row r="33">
          <cell r="G33" t="str">
            <v>USDA ERRC Corn Bran Fiber-1</v>
          </cell>
        </row>
        <row r="34">
          <cell r="G34" t="str">
            <v>USDA ERRC Corn Bran Fiber-2</v>
          </cell>
        </row>
        <row r="35">
          <cell r="G35" t="str">
            <v>USDA ERRC Corn Fiber Araninoxylan</v>
          </cell>
        </row>
        <row r="36">
          <cell r="G36" t="str">
            <v>USDA ERRC Ground Barley</v>
          </cell>
        </row>
        <row r="37">
          <cell r="G37" t="str">
            <v>AACC DF-4</v>
          </cell>
        </row>
        <row r="38">
          <cell r="G38" t="str">
            <v>AACC DF-2</v>
          </cell>
        </row>
        <row r="39">
          <cell r="G39" t="str">
            <v>Dried Apricots Pre-Extracted</v>
          </cell>
        </row>
        <row r="40">
          <cell r="G40" t="str">
            <v>AACC DF-3</v>
          </cell>
        </row>
        <row r="41">
          <cell r="G41" t="str">
            <v>Pinto Beans</v>
          </cell>
        </row>
        <row r="42">
          <cell r="G42" t="str">
            <v>Rice AL39123</v>
          </cell>
        </row>
        <row r="43">
          <cell r="G43" t="str">
            <v>Chocolate Ice Cream AL45198</v>
          </cell>
        </row>
        <row r="44">
          <cell r="G44" t="str">
            <v>Blood Sugar Support AL54850</v>
          </cell>
        </row>
        <row r="45">
          <cell r="G45" t="str">
            <v>Fiber Support Green AL54849</v>
          </cell>
        </row>
        <row r="46">
          <cell r="G46" t="str">
            <v>Balanced Memory Support AL54851</v>
          </cell>
        </row>
        <row r="47">
          <cell r="G47" t="str">
            <v>Powder Green Apple AL73460</v>
          </cell>
        </row>
        <row r="48">
          <cell r="G48" t="str">
            <v>Gum Arabic</v>
          </cell>
        </row>
        <row r="49">
          <cell r="G49" t="str">
            <v>Infant Formula</v>
          </cell>
        </row>
        <row r="50">
          <cell r="G50" t="str">
            <v>Fiber Tabs</v>
          </cell>
        </row>
        <row r="51">
          <cell r="G51" t="str">
            <v>Psyllium Husk</v>
          </cell>
        </row>
        <row r="52">
          <cell r="G52" t="str">
            <v>Fiber Powder</v>
          </cell>
        </row>
        <row r="53">
          <cell r="G53" t="str">
            <v>Ground Whole Wheat</v>
          </cell>
        </row>
        <row r="54">
          <cell r="G54" t="str">
            <v>Ground Wheat Cereal</v>
          </cell>
        </row>
        <row r="55">
          <cell r="G55" t="str">
            <v>AACC DF-5</v>
          </cell>
        </row>
        <row r="56">
          <cell r="G56" t="str">
            <v>Oat Bran - Agrifood Tech</v>
          </cell>
        </row>
        <row r="57">
          <cell r="G57" t="str">
            <v>Weetbix - Agrifood Tech</v>
          </cell>
        </row>
        <row r="58">
          <cell r="G58" t="str">
            <v>Bean</v>
          </cell>
        </row>
        <row r="59">
          <cell r="G59" t="str">
            <v>Chocolate Food Supplement</v>
          </cell>
        </row>
        <row r="60">
          <cell r="G60" t="str">
            <v>Belvita Golden Oat</v>
          </cell>
        </row>
        <row r="61">
          <cell r="G61" t="str">
            <v>Fiber One Oat &amp; Chocolate</v>
          </cell>
        </row>
        <row r="62">
          <cell r="G62" t="str">
            <v>Nature Valley Oats &amp; Honey</v>
          </cell>
        </row>
        <row r="63">
          <cell r="G63" t="str">
            <v>Nutrigrain Blueberry</v>
          </cell>
        </row>
        <row r="64">
          <cell r="G64" t="str">
            <v>AACC DF-6</v>
          </cell>
        </row>
        <row r="65">
          <cell r="G65" t="str">
            <v>Eurofins Oat Bran A</v>
          </cell>
        </row>
        <row r="66">
          <cell r="G66" t="str">
            <v>Eurofins Oat Bran B</v>
          </cell>
        </row>
        <row r="67">
          <cell r="G67" t="str">
            <v>Eurofins Oat Bran C</v>
          </cell>
        </row>
        <row r="68">
          <cell r="G68" t="str">
            <v>Eurofins Gum A</v>
          </cell>
        </row>
        <row r="69">
          <cell r="G69" t="str">
            <v>Eurofins Gum B</v>
          </cell>
        </row>
        <row r="70">
          <cell r="G70" t="str">
            <v>Eurofins Gum C</v>
          </cell>
        </row>
        <row r="71">
          <cell r="G71" t="str">
            <v>81.1 8126 Coarse Bran</v>
          </cell>
        </row>
        <row r="72">
          <cell r="G72" t="str">
            <v>86.2 8126 Coarse Bran</v>
          </cell>
        </row>
        <row r="73">
          <cell r="G73" t="str">
            <v>59.3 8010 Fine Bran</v>
          </cell>
        </row>
        <row r="74">
          <cell r="G74" t="str">
            <v>79.7 8010 Fine Bran</v>
          </cell>
        </row>
        <row r="75">
          <cell r="G75" t="str">
            <v>83.4 8010 Fine Bran</v>
          </cell>
        </row>
        <row r="76">
          <cell r="G76" t="str">
            <v>81.39 8180 Fine Bran</v>
          </cell>
        </row>
        <row r="77">
          <cell r="G77" t="str">
            <v>70.10 8010 Fine Bran</v>
          </cell>
        </row>
        <row r="78">
          <cell r="G78" t="str">
            <v>85.12 8126 Coarse Bran</v>
          </cell>
        </row>
        <row r="79">
          <cell r="G79" t="str">
            <v>85.35 8126 Coarse Bran</v>
          </cell>
        </row>
        <row r="80">
          <cell r="G80" t="str">
            <v>Silver System Coarse Bran</v>
          </cell>
        </row>
        <row r="81">
          <cell r="G81" t="str">
            <v>Silver System Fine Bran</v>
          </cell>
        </row>
        <row r="82">
          <cell r="G82" t="str">
            <v>ANKOM Spaghetti</v>
          </cell>
        </row>
        <row r="83">
          <cell r="G83" t="str">
            <v>YK Roast Chicken</v>
          </cell>
        </row>
        <row r="84">
          <cell r="G84" t="str">
            <v>YK SpicyVegetables</v>
          </cell>
        </row>
        <row r="85">
          <cell r="G85" t="str">
            <v>YK Spicy Chicken</v>
          </cell>
        </row>
        <row r="86">
          <cell r="G86" t="str">
            <v>YK Jalapeno Cheddar</v>
          </cell>
        </row>
        <row r="87">
          <cell r="G87" t="str">
            <v>AACC DF-1 2013</v>
          </cell>
        </row>
        <row r="88">
          <cell r="G88" t="str">
            <v>FBIO</v>
          </cell>
        </row>
        <row r="89">
          <cell r="G89" t="str">
            <v>FLO</v>
          </cell>
        </row>
        <row r="90">
          <cell r="G90" t="str">
            <v>EQEV</v>
          </cell>
        </row>
        <row r="91">
          <cell r="G91" t="str">
            <v>FBIOL</v>
          </cell>
        </row>
        <row r="92">
          <cell r="G92" t="str">
            <v>EQHV</v>
          </cell>
        </row>
        <row r="93">
          <cell r="G93" t="str">
            <v>FB</v>
          </cell>
        </row>
        <row r="94">
          <cell r="G94" t="str">
            <v>Sure Jell</v>
          </cell>
        </row>
        <row r="95">
          <cell r="G95" t="str">
            <v>Fit Reduce</v>
          </cell>
        </row>
        <row r="96">
          <cell r="G96" t="str">
            <v>Digestion</v>
          </cell>
        </row>
        <row r="97">
          <cell r="G97" t="str">
            <v>Fit Rebuild</v>
          </cell>
        </row>
        <row r="98">
          <cell r="G98" t="str">
            <v>Oat Bran Check Sample-2-2013</v>
          </cell>
        </row>
        <row r="99">
          <cell r="G99" t="str">
            <v>AACC DF-2 2013</v>
          </cell>
        </row>
        <row r="100">
          <cell r="G100" t="str">
            <v>ABI5068 Corn Flour</v>
          </cell>
        </row>
        <row r="101">
          <cell r="G101" t="str">
            <v>AB7629 Starch</v>
          </cell>
        </row>
        <row r="102">
          <cell r="G102" t="str">
            <v>JBI0046 Starch</v>
          </cell>
        </row>
        <row r="103">
          <cell r="G103" t="str">
            <v>KBI0056 Starch</v>
          </cell>
        </row>
        <row r="104">
          <cell r="G104" t="str">
            <v>AB7627 Starch</v>
          </cell>
        </row>
        <row r="105">
          <cell r="G105" t="str">
            <v>431 Dried Fruit Bar</v>
          </cell>
        </row>
        <row r="106">
          <cell r="G106" t="str">
            <v>432 Dried Fruit Bar</v>
          </cell>
        </row>
        <row r="107">
          <cell r="G107" t="str">
            <v>433 Dried Fruit Bar</v>
          </cell>
        </row>
        <row r="108">
          <cell r="G108" t="str">
            <v>507 Dried Fruit Bar</v>
          </cell>
        </row>
        <row r="109">
          <cell r="G109" t="str">
            <v>SRM3233 Cereal</v>
          </cell>
        </row>
        <row r="110">
          <cell r="G110" t="str">
            <v>Megazyme A</v>
          </cell>
        </row>
        <row r="111">
          <cell r="G111" t="str">
            <v>Megazyme B</v>
          </cell>
        </row>
        <row r="112">
          <cell r="G112" t="str">
            <v>Megazyme C</v>
          </cell>
        </row>
        <row r="113">
          <cell r="G113" t="str">
            <v>Megazyme D</v>
          </cell>
        </row>
        <row r="114">
          <cell r="G114" t="str">
            <v>Megazyme E</v>
          </cell>
        </row>
        <row r="115">
          <cell r="G115" t="str">
            <v>Megazyme F</v>
          </cell>
        </row>
        <row r="116">
          <cell r="G116" t="str">
            <v>Megazyme G</v>
          </cell>
        </row>
        <row r="117">
          <cell r="G117" t="str">
            <v>Meagzyme H</v>
          </cell>
        </row>
        <row r="118">
          <cell r="G118" t="str">
            <v>Megazyme I</v>
          </cell>
        </row>
        <row r="119">
          <cell r="G119" t="str">
            <v>Magazyme J</v>
          </cell>
        </row>
        <row r="120">
          <cell r="G120" t="str">
            <v>Megazyme K</v>
          </cell>
        </row>
        <row r="121">
          <cell r="G121" t="str">
            <v>Megazyme L</v>
          </cell>
        </row>
        <row r="122">
          <cell r="G122" t="str">
            <v>Megazyme M</v>
          </cell>
        </row>
        <row r="123">
          <cell r="G123" t="str">
            <v>Megazyme N</v>
          </cell>
        </row>
        <row r="124">
          <cell r="G124" t="str">
            <v>Megazyme O</v>
          </cell>
        </row>
        <row r="125">
          <cell r="G125" t="str">
            <v>Megazyme P</v>
          </cell>
        </row>
        <row r="126">
          <cell r="G126" t="str">
            <v>AACC DF-3</v>
          </cell>
        </row>
        <row r="127">
          <cell r="G127" t="str">
            <v>CNTA-Mixed Vegetables</v>
          </cell>
        </row>
        <row r="128">
          <cell r="G128" t="str">
            <v>AACC DF-4</v>
          </cell>
        </row>
        <row r="129">
          <cell r="G129" t="str">
            <v>Didion Low Fiber Bran-1</v>
          </cell>
        </row>
        <row r="130">
          <cell r="G130" t="str">
            <v>Didion Mid Fiber Bran-2</v>
          </cell>
        </row>
        <row r="131">
          <cell r="G131" t="str">
            <v>Didion High Fiber Bran-3</v>
          </cell>
        </row>
        <row r="132">
          <cell r="G132" t="str">
            <v>UNESP Diet 3</v>
          </cell>
        </row>
        <row r="133">
          <cell r="G133" t="str">
            <v>UNESP Celullose</v>
          </cell>
        </row>
        <row r="134">
          <cell r="G134" t="str">
            <v>UNESP Diet 4</v>
          </cell>
        </row>
        <row r="135">
          <cell r="G135" t="str">
            <v>UNESP Pectin</v>
          </cell>
        </row>
        <row r="136">
          <cell r="G136" t="str">
            <v>UNESP Acerola Byproduct</v>
          </cell>
        </row>
        <row r="137">
          <cell r="G137" t="str">
            <v>Haferkleie CUA Bochum</v>
          </cell>
        </row>
        <row r="138">
          <cell r="G138" t="str">
            <v>E1 - Cereal</v>
          </cell>
        </row>
        <row r="139">
          <cell r="G139" t="str">
            <v>E2 - Salty Seed</v>
          </cell>
        </row>
        <row r="140">
          <cell r="G140" t="str">
            <v>E3 - Drinking Chocolate</v>
          </cell>
        </row>
        <row r="141">
          <cell r="G141" t="str">
            <v>Didion 1</v>
          </cell>
        </row>
        <row r="142">
          <cell r="G142" t="str">
            <v>Didion 2</v>
          </cell>
        </row>
        <row r="143">
          <cell r="G143" t="str">
            <v>Didion 3</v>
          </cell>
        </row>
        <row r="144">
          <cell r="G144" t="str">
            <v>Didion 4</v>
          </cell>
        </row>
        <row r="145">
          <cell r="G145" t="str">
            <v>27311 Rapeseed Expellers</v>
          </cell>
        </row>
        <row r="146">
          <cell r="G146" t="str">
            <v>27310 Canola Meal</v>
          </cell>
        </row>
        <row r="147">
          <cell r="G147" t="str">
            <v>PKE355 Palm Kernel Expellers</v>
          </cell>
        </row>
        <row r="148">
          <cell r="G148" t="str">
            <v>23212 Copra Meal</v>
          </cell>
        </row>
        <row r="149">
          <cell r="G149" t="str">
            <v>23215 Palm Kernel Meal</v>
          </cell>
        </row>
        <row r="150">
          <cell r="G150" t="str">
            <v>27306 Rapeseed Meal</v>
          </cell>
        </row>
        <row r="151">
          <cell r="G151" t="str">
            <v>UNESP Diet 1</v>
          </cell>
        </row>
        <row r="152">
          <cell r="G152" t="str">
            <v>UNESP Diet 2</v>
          </cell>
        </row>
        <row r="153">
          <cell r="G153" t="str">
            <v>UNESP Diet 3</v>
          </cell>
        </row>
        <row r="154">
          <cell r="G154" t="str">
            <v>Eurofins Cookies</v>
          </cell>
        </row>
        <row r="155">
          <cell r="G155" t="str">
            <v>Eurofins Peas</v>
          </cell>
        </row>
        <row r="156">
          <cell r="G156" t="str">
            <v>Eurofins Nutella</v>
          </cell>
        </row>
        <row r="157">
          <cell r="G157" t="str">
            <v>Eurofins Rye Bread</v>
          </cell>
        </row>
        <row r="158">
          <cell r="G158" t="str">
            <v>Eurofins Mustard</v>
          </cell>
        </row>
        <row r="159">
          <cell r="G159" t="str">
            <v>Eurofins Herring Marinated</v>
          </cell>
        </row>
        <row r="160">
          <cell r="G160" t="str">
            <v>Eurofins Cheese</v>
          </cell>
        </row>
        <row r="161">
          <cell r="G161" t="str">
            <v>Eurofins Sausage</v>
          </cell>
        </row>
        <row r="162">
          <cell r="G162" t="str">
            <v>Kao Sample 1</v>
          </cell>
        </row>
        <row r="163">
          <cell r="G163" t="str">
            <v>Kao Sample 2</v>
          </cell>
        </row>
        <row r="164">
          <cell r="G164" t="str">
            <v>Kao Sample 3</v>
          </cell>
        </row>
        <row r="165">
          <cell r="G165" t="str">
            <v>Kao Sample 4</v>
          </cell>
        </row>
        <row r="166">
          <cell r="G166" t="str">
            <v>SPR-N-2077 Chicken Patty</v>
          </cell>
        </row>
        <row r="167">
          <cell r="G167" t="str">
            <v>SPR-N-2084 Chicken Fritter</v>
          </cell>
        </row>
        <row r="168">
          <cell r="G168" t="str">
            <v>SPR-N-2085 Chicken Fritter</v>
          </cell>
        </row>
        <row r="169">
          <cell r="G169" t="str">
            <v>SPR-N-2086 Chicken Fritter</v>
          </cell>
        </row>
        <row r="170">
          <cell r="G170" t="str">
            <v>SPR-F-131471 AACC Check Sample</v>
          </cell>
        </row>
        <row r="171">
          <cell r="G171" t="str">
            <v>SPR-STDREC-1021 Chicken Patty</v>
          </cell>
        </row>
        <row r="172">
          <cell r="G172" t="str">
            <v>Starch Ingredient 652:46-1</v>
          </cell>
        </row>
        <row r="173">
          <cell r="G173" t="str">
            <v>Starch Ingredient 652:46-2</v>
          </cell>
        </row>
        <row r="174">
          <cell r="G174" t="str">
            <v>Starch Ingredient 652:46-3</v>
          </cell>
        </row>
        <row r="175">
          <cell r="G175" t="str">
            <v>4.3530.1 Fibres de Chou Fleur</v>
          </cell>
        </row>
        <row r="176">
          <cell r="G176" t="str">
            <v>4.3249.1 Pollen Cru Ciste</v>
          </cell>
        </row>
        <row r="177">
          <cell r="G177" t="str">
            <v>4.3572.1 Confiture de Lait</v>
          </cell>
        </row>
        <row r="178">
          <cell r="G178" t="str">
            <v>4.3134.1 Soupes Tomates et Petites Pates</v>
          </cell>
        </row>
        <row r="179">
          <cell r="G179" t="str">
            <v>4.3504.1 Taboule</v>
          </cell>
        </row>
        <row r="180">
          <cell r="G180" t="str">
            <v>4.3671.2 Masse Blanche Fit</v>
          </cell>
        </row>
        <row r="181">
          <cell r="G181" t="str">
            <v>4.3481.3 Courgette</v>
          </cell>
        </row>
        <row r="182">
          <cell r="G182" t="str">
            <v>0.635.1Poudre de Shiitake</v>
          </cell>
        </row>
        <row r="183">
          <cell r="G183" t="str">
            <v>4.3568.1 Farine T80</v>
          </cell>
        </row>
        <row r="184">
          <cell r="G184" t="str">
            <v>0.724.2 Farine</v>
          </cell>
        </row>
        <row r="185">
          <cell r="G185" t="str">
            <v>1281-3501 Crackers</v>
          </cell>
        </row>
        <row r="186">
          <cell r="G186" t="str">
            <v>1281-3502 Cake</v>
          </cell>
        </row>
        <row r="187">
          <cell r="G187" t="str">
            <v>1281-3492 Chili Con Carne</v>
          </cell>
        </row>
        <row r="188">
          <cell r="G188" t="str">
            <v>1281-3496 Tropical Fruit Dry</v>
          </cell>
        </row>
        <row r="189">
          <cell r="G189" t="str">
            <v>1281-5867 Food Supplement</v>
          </cell>
        </row>
        <row r="190">
          <cell r="G190" t="str">
            <v>AACC DF-6 2013</v>
          </cell>
        </row>
        <row r="191">
          <cell r="G191" t="str">
            <v xml:space="preserve"> ---------------------------------------------</v>
          </cell>
        </row>
        <row r="192">
          <cell r="G192" t="str">
            <v xml:space="preserve"> ---------------------------------------------</v>
          </cell>
        </row>
        <row r="193">
          <cell r="G193" t="str">
            <v xml:space="preserve"> ---------------------------------------------</v>
          </cell>
        </row>
        <row r="194">
          <cell r="G194" t="str">
            <v xml:space="preserve"> ---------------------------------------------</v>
          </cell>
        </row>
        <row r="195">
          <cell r="G195" t="str">
            <v xml:space="preserve"> ---------------------------------------------</v>
          </cell>
        </row>
        <row r="196">
          <cell r="G196" t="str">
            <v xml:space="preserve"> ---------------------------------------------</v>
          </cell>
        </row>
        <row r="197">
          <cell r="G197" t="str">
            <v xml:space="preserve"> ---------------------------------------------</v>
          </cell>
        </row>
        <row r="198">
          <cell r="G198" t="str">
            <v xml:space="preserve"> ---------------------------------------------</v>
          </cell>
        </row>
        <row r="199">
          <cell r="G199" t="str">
            <v xml:space="preserve"> ---------------------------------------------</v>
          </cell>
        </row>
      </sheetData>
      <sheetData sheetId="4"/>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863703-1573-4036-9262-9F9EB67EFD24}">
  <dimension ref="B1:CF38"/>
  <sheetViews>
    <sheetView workbookViewId="0">
      <selection activeCell="F43" sqref="F43"/>
    </sheetView>
  </sheetViews>
  <sheetFormatPr defaultColWidth="8.85546875" defaultRowHeight="12.75" x14ac:dyDescent="0.2"/>
  <cols>
    <col min="1" max="1" width="6" customWidth="1"/>
    <col min="2" max="84" width="9.85546875" customWidth="1"/>
  </cols>
  <sheetData>
    <row r="1" spans="2:84" ht="18.75" x14ac:dyDescent="0.3">
      <c r="B1" s="287" t="s">
        <v>94</v>
      </c>
      <c r="C1" s="288"/>
      <c r="D1" s="289"/>
      <c r="K1" s="290" t="s">
        <v>95</v>
      </c>
      <c r="L1" s="291"/>
      <c r="M1" s="291"/>
      <c r="N1" s="291"/>
      <c r="O1" s="292"/>
    </row>
    <row r="2" spans="2:84" ht="19.5" thickBot="1" x14ac:dyDescent="0.35">
      <c r="B2" s="296"/>
      <c r="C2" s="297"/>
      <c r="D2" s="298"/>
      <c r="K2" s="293"/>
      <c r="L2" s="294"/>
      <c r="M2" s="294"/>
      <c r="N2" s="294"/>
      <c r="O2" s="295"/>
    </row>
    <row r="3" spans="2:84" x14ac:dyDescent="0.2">
      <c r="C3" s="228"/>
    </row>
    <row r="4" spans="2:84" x14ac:dyDescent="0.2">
      <c r="B4" s="299" t="s">
        <v>187</v>
      </c>
      <c r="C4" s="300"/>
      <c r="D4" s="300"/>
      <c r="E4" s="300"/>
      <c r="F4" s="300"/>
      <c r="G4" s="300"/>
      <c r="H4" s="300"/>
      <c r="I4" s="300"/>
      <c r="J4" s="300"/>
      <c r="K4" s="300"/>
      <c r="L4" s="300"/>
      <c r="M4" s="300"/>
      <c r="N4" s="300"/>
      <c r="O4" s="300"/>
      <c r="P4" s="300"/>
    </row>
    <row r="5" spans="2:84" ht="15" x14ac:dyDescent="0.25">
      <c r="B5" t="s">
        <v>188</v>
      </c>
      <c r="C5" s="228"/>
    </row>
    <row r="6" spans="2:84" ht="15" x14ac:dyDescent="0.25">
      <c r="B6" s="259" t="s">
        <v>189</v>
      </c>
    </row>
    <row r="7" spans="2:84" ht="15" x14ac:dyDescent="0.25">
      <c r="B7" t="s">
        <v>193</v>
      </c>
      <c r="C7" s="228"/>
    </row>
    <row r="8" spans="2:84" ht="15" x14ac:dyDescent="0.25">
      <c r="B8" t="s">
        <v>190</v>
      </c>
      <c r="C8" s="228"/>
    </row>
    <row r="9" spans="2:84" ht="15" x14ac:dyDescent="0.25">
      <c r="B9" s="260" t="s">
        <v>191</v>
      </c>
      <c r="C9" s="228"/>
    </row>
    <row r="10" spans="2:84" ht="15" x14ac:dyDescent="0.25">
      <c r="B10" s="260"/>
      <c r="C10" s="228"/>
    </row>
    <row r="11" spans="2:84" ht="15" x14ac:dyDescent="0.25">
      <c r="B11" t="s">
        <v>194</v>
      </c>
      <c r="C11" s="228"/>
    </row>
    <row r="12" spans="2:84" x14ac:dyDescent="0.2">
      <c r="B12" s="261" t="s">
        <v>192</v>
      </c>
    </row>
    <row r="13" spans="2:84" x14ac:dyDescent="0.2">
      <c r="B13" s="261" t="s">
        <v>195</v>
      </c>
    </row>
    <row r="14" spans="2:84" ht="13.5" thickBot="1" x14ac:dyDescent="0.25">
      <c r="B14" s="261"/>
    </row>
    <row r="15" spans="2:84" ht="15" x14ac:dyDescent="0.25">
      <c r="B15" s="301" t="s">
        <v>96</v>
      </c>
      <c r="C15" s="303" t="s">
        <v>97</v>
      </c>
      <c r="D15" s="229" t="s">
        <v>98</v>
      </c>
      <c r="E15" s="230" t="s">
        <v>99</v>
      </c>
      <c r="F15" s="231"/>
      <c r="G15" s="232" t="s">
        <v>100</v>
      </c>
      <c r="H15" s="231"/>
      <c r="I15" s="232" t="s">
        <v>101</v>
      </c>
      <c r="J15" s="231"/>
      <c r="K15" s="232" t="s">
        <v>102</v>
      </c>
      <c r="L15" s="231"/>
      <c r="M15" s="232" t="s">
        <v>103</v>
      </c>
      <c r="N15" s="231"/>
      <c r="O15" s="232" t="s">
        <v>104</v>
      </c>
      <c r="P15" s="231"/>
      <c r="Q15" s="232" t="s">
        <v>105</v>
      </c>
      <c r="R15" s="231"/>
      <c r="S15" s="232" t="s">
        <v>106</v>
      </c>
      <c r="T15" s="231"/>
      <c r="U15" s="232" t="s">
        <v>107</v>
      </c>
      <c r="V15" s="231"/>
      <c r="W15" s="233" t="s">
        <v>108</v>
      </c>
      <c r="X15" s="234"/>
      <c r="Y15" s="233" t="s">
        <v>109</v>
      </c>
      <c r="Z15" s="234"/>
      <c r="AA15" s="233" t="s">
        <v>110</v>
      </c>
      <c r="AB15" s="234"/>
      <c r="AC15" s="233" t="s">
        <v>111</v>
      </c>
      <c r="AD15" s="234"/>
      <c r="AE15" s="233" t="s">
        <v>112</v>
      </c>
      <c r="AF15" s="234"/>
      <c r="AG15" s="233" t="s">
        <v>113</v>
      </c>
      <c r="AH15" s="234"/>
      <c r="AI15" s="233" t="s">
        <v>114</v>
      </c>
      <c r="AJ15" s="234"/>
      <c r="AK15" s="233" t="s">
        <v>115</v>
      </c>
      <c r="AL15" s="234"/>
      <c r="AM15" s="233" t="s">
        <v>116</v>
      </c>
      <c r="AN15" s="234"/>
      <c r="AO15" s="233" t="s">
        <v>117</v>
      </c>
      <c r="AP15" s="234"/>
      <c r="AQ15" s="233" t="s">
        <v>118</v>
      </c>
      <c r="AR15" s="234"/>
      <c r="AS15" s="233" t="s">
        <v>119</v>
      </c>
      <c r="AT15" s="234"/>
      <c r="AU15" s="233" t="s">
        <v>120</v>
      </c>
      <c r="AV15" s="234"/>
      <c r="AW15" s="233" t="s">
        <v>121</v>
      </c>
      <c r="AX15" s="234"/>
      <c r="AY15" s="233" t="s">
        <v>122</v>
      </c>
      <c r="AZ15" s="234"/>
      <c r="BA15" s="233" t="s">
        <v>123</v>
      </c>
      <c r="BB15" s="234"/>
      <c r="BC15" s="233" t="s">
        <v>124</v>
      </c>
      <c r="BD15" s="234"/>
      <c r="BE15" s="233" t="s">
        <v>125</v>
      </c>
      <c r="BF15" s="234"/>
      <c r="BG15" s="233" t="s">
        <v>126</v>
      </c>
      <c r="BH15" s="234"/>
      <c r="BI15" s="233" t="s">
        <v>127</v>
      </c>
      <c r="BJ15" s="234"/>
      <c r="BK15" s="233" t="s">
        <v>128</v>
      </c>
      <c r="BL15" s="234"/>
      <c r="BM15" s="233" t="s">
        <v>129</v>
      </c>
      <c r="BN15" s="234"/>
      <c r="BO15" s="233" t="s">
        <v>130</v>
      </c>
      <c r="BP15" s="234"/>
      <c r="BQ15" s="233" t="s">
        <v>131</v>
      </c>
      <c r="BR15" s="234"/>
      <c r="BS15" s="233" t="s">
        <v>132</v>
      </c>
      <c r="BT15" s="234"/>
      <c r="BU15" s="233" t="s">
        <v>133</v>
      </c>
      <c r="BV15" s="234"/>
      <c r="BW15" s="233" t="s">
        <v>134</v>
      </c>
      <c r="BX15" s="234"/>
      <c r="BY15" s="233" t="s">
        <v>135</v>
      </c>
      <c r="BZ15" s="234"/>
      <c r="CA15" s="233" t="s">
        <v>136</v>
      </c>
      <c r="CB15" s="234"/>
      <c r="CC15" s="233" t="s">
        <v>137</v>
      </c>
      <c r="CD15" s="234"/>
      <c r="CE15" s="233" t="s">
        <v>138</v>
      </c>
      <c r="CF15" s="234"/>
    </row>
    <row r="16" spans="2:84" x14ac:dyDescent="0.2">
      <c r="B16" s="302"/>
      <c r="C16" s="304"/>
      <c r="D16" s="235" t="s">
        <v>139</v>
      </c>
      <c r="E16" s="236" t="s">
        <v>140</v>
      </c>
      <c r="F16" s="237" t="s">
        <v>141</v>
      </c>
      <c r="G16" s="236" t="s">
        <v>140</v>
      </c>
      <c r="H16" s="237" t="s">
        <v>141</v>
      </c>
      <c r="I16" s="236" t="s">
        <v>140</v>
      </c>
      <c r="J16" s="237" t="s">
        <v>141</v>
      </c>
      <c r="K16" s="236" t="s">
        <v>140</v>
      </c>
      <c r="L16" s="237" t="s">
        <v>141</v>
      </c>
      <c r="M16" s="236" t="s">
        <v>140</v>
      </c>
      <c r="N16" s="237" t="s">
        <v>141</v>
      </c>
      <c r="O16" s="236" t="s">
        <v>140</v>
      </c>
      <c r="P16" s="237" t="s">
        <v>141</v>
      </c>
      <c r="Q16" s="236" t="s">
        <v>140</v>
      </c>
      <c r="R16" s="237" t="s">
        <v>141</v>
      </c>
      <c r="S16" s="236" t="s">
        <v>140</v>
      </c>
      <c r="T16" s="237" t="s">
        <v>141</v>
      </c>
      <c r="U16" s="236" t="s">
        <v>140</v>
      </c>
      <c r="V16" s="237" t="s">
        <v>141</v>
      </c>
      <c r="W16" s="236" t="s">
        <v>140</v>
      </c>
      <c r="X16" s="237" t="s">
        <v>141</v>
      </c>
      <c r="Y16" s="236" t="s">
        <v>140</v>
      </c>
      <c r="Z16" s="237" t="s">
        <v>141</v>
      </c>
      <c r="AA16" s="236" t="s">
        <v>140</v>
      </c>
      <c r="AB16" s="237" t="s">
        <v>141</v>
      </c>
      <c r="AC16" s="236" t="s">
        <v>140</v>
      </c>
      <c r="AD16" s="237" t="s">
        <v>141</v>
      </c>
      <c r="AE16" s="236" t="s">
        <v>140</v>
      </c>
      <c r="AF16" s="237" t="s">
        <v>141</v>
      </c>
      <c r="AG16" s="236" t="s">
        <v>140</v>
      </c>
      <c r="AH16" s="237" t="s">
        <v>141</v>
      </c>
      <c r="AI16" s="236" t="s">
        <v>140</v>
      </c>
      <c r="AJ16" s="237" t="s">
        <v>141</v>
      </c>
      <c r="AK16" s="236" t="s">
        <v>140</v>
      </c>
      <c r="AL16" s="237" t="s">
        <v>141</v>
      </c>
      <c r="AM16" s="236" t="s">
        <v>140</v>
      </c>
      <c r="AN16" s="237" t="s">
        <v>141</v>
      </c>
      <c r="AO16" s="236" t="s">
        <v>140</v>
      </c>
      <c r="AP16" s="237" t="s">
        <v>141</v>
      </c>
      <c r="AQ16" s="236" t="s">
        <v>140</v>
      </c>
      <c r="AR16" s="237" t="s">
        <v>141</v>
      </c>
      <c r="AS16" s="236" t="s">
        <v>140</v>
      </c>
      <c r="AT16" s="237" t="s">
        <v>141</v>
      </c>
      <c r="AU16" s="236" t="s">
        <v>140</v>
      </c>
      <c r="AV16" s="237" t="s">
        <v>141</v>
      </c>
      <c r="AW16" s="236" t="s">
        <v>140</v>
      </c>
      <c r="AX16" s="237" t="s">
        <v>141</v>
      </c>
      <c r="AY16" s="236" t="s">
        <v>140</v>
      </c>
      <c r="AZ16" s="237" t="s">
        <v>141</v>
      </c>
      <c r="BA16" s="236" t="s">
        <v>140</v>
      </c>
      <c r="BB16" s="237" t="s">
        <v>141</v>
      </c>
      <c r="BC16" s="236" t="s">
        <v>140</v>
      </c>
      <c r="BD16" s="237" t="s">
        <v>141</v>
      </c>
      <c r="BE16" s="236" t="s">
        <v>140</v>
      </c>
      <c r="BF16" s="237" t="s">
        <v>141</v>
      </c>
      <c r="BG16" s="236" t="s">
        <v>140</v>
      </c>
      <c r="BH16" s="237" t="s">
        <v>141</v>
      </c>
      <c r="BI16" s="236" t="s">
        <v>140</v>
      </c>
      <c r="BJ16" s="237" t="s">
        <v>141</v>
      </c>
      <c r="BK16" s="236" t="s">
        <v>140</v>
      </c>
      <c r="BL16" s="237" t="s">
        <v>141</v>
      </c>
      <c r="BM16" s="236" t="s">
        <v>140</v>
      </c>
      <c r="BN16" s="237" t="s">
        <v>141</v>
      </c>
      <c r="BO16" s="236" t="s">
        <v>140</v>
      </c>
      <c r="BP16" s="237" t="s">
        <v>141</v>
      </c>
      <c r="BQ16" s="236" t="s">
        <v>140</v>
      </c>
      <c r="BR16" s="237" t="s">
        <v>141</v>
      </c>
      <c r="BS16" s="236" t="s">
        <v>140</v>
      </c>
      <c r="BT16" s="237" t="s">
        <v>141</v>
      </c>
      <c r="BU16" s="236" t="s">
        <v>140</v>
      </c>
      <c r="BV16" s="237" t="s">
        <v>141</v>
      </c>
      <c r="BW16" s="236" t="s">
        <v>140</v>
      </c>
      <c r="BX16" s="237" t="s">
        <v>141</v>
      </c>
      <c r="BY16" s="236" t="s">
        <v>140</v>
      </c>
      <c r="BZ16" s="237" t="s">
        <v>141</v>
      </c>
      <c r="CA16" s="236" t="s">
        <v>140</v>
      </c>
      <c r="CB16" s="237" t="s">
        <v>141</v>
      </c>
      <c r="CC16" s="236" t="s">
        <v>140</v>
      </c>
      <c r="CD16" s="237" t="s">
        <v>141</v>
      </c>
      <c r="CE16" s="236" t="s">
        <v>140</v>
      </c>
      <c r="CF16" s="237" t="s">
        <v>141</v>
      </c>
    </row>
    <row r="17" spans="2:84" ht="15" x14ac:dyDescent="0.25">
      <c r="B17" s="238">
        <v>1</v>
      </c>
      <c r="C17" s="239">
        <v>2</v>
      </c>
      <c r="D17" s="240">
        <v>0</v>
      </c>
      <c r="E17" s="241"/>
      <c r="F17" s="242">
        <f t="shared" ref="F17:F22" si="0">(E17-D17)</f>
        <v>0</v>
      </c>
      <c r="G17" s="241"/>
      <c r="H17" s="242">
        <f t="shared" ref="H17:H22" si="1">(G17-D17)</f>
        <v>0</v>
      </c>
      <c r="I17" s="241"/>
      <c r="J17" s="242">
        <f t="shared" ref="J17:J22" si="2">(I17-D17)</f>
        <v>0</v>
      </c>
      <c r="K17" s="241"/>
      <c r="L17" s="242">
        <f t="shared" ref="L17:L22" si="3">(K17-D17)</f>
        <v>0</v>
      </c>
      <c r="M17" s="241"/>
      <c r="N17" s="242">
        <f t="shared" ref="N17:N22" si="4">(M17-D17)</f>
        <v>0</v>
      </c>
      <c r="O17" s="241"/>
      <c r="P17" s="242">
        <f t="shared" ref="P17:P22" si="5">(O17-D17)</f>
        <v>0</v>
      </c>
      <c r="Q17" s="241"/>
      <c r="R17" s="242">
        <f t="shared" ref="R17:R22" si="6">(Q17-D17)</f>
        <v>0</v>
      </c>
      <c r="S17" s="241"/>
      <c r="T17" s="242">
        <f t="shared" ref="T17:T22" si="7">(S17-D17)</f>
        <v>0</v>
      </c>
      <c r="U17" s="241"/>
      <c r="V17" s="242">
        <f t="shared" ref="V17:V22" si="8">(U17-D17)</f>
        <v>0</v>
      </c>
      <c r="W17" s="241"/>
      <c r="X17" s="242">
        <f t="shared" ref="X17:X22" si="9">(W17-D17)</f>
        <v>0</v>
      </c>
      <c r="Y17" s="241"/>
      <c r="Z17" s="242">
        <f t="shared" ref="Z17:Z22" si="10">(Y17-D17)</f>
        <v>0</v>
      </c>
      <c r="AA17" s="241"/>
      <c r="AB17" s="242">
        <f t="shared" ref="AB17:AB22" si="11">(AA17-D17)</f>
        <v>0</v>
      </c>
      <c r="AC17" s="241"/>
      <c r="AD17" s="242">
        <f t="shared" ref="AD17:AD22" si="12">(AC17-D17)</f>
        <v>0</v>
      </c>
      <c r="AE17" s="241"/>
      <c r="AF17" s="242">
        <f t="shared" ref="AF17:AF22" si="13">(AE17-D17)</f>
        <v>0</v>
      </c>
      <c r="AG17" s="241"/>
      <c r="AH17" s="242">
        <f t="shared" ref="AH17:AH22" si="14">(AG17-D17)</f>
        <v>0</v>
      </c>
      <c r="AI17" s="241"/>
      <c r="AJ17" s="242">
        <f t="shared" ref="AJ17:AJ22" si="15">(AI17-D17)</f>
        <v>0</v>
      </c>
      <c r="AK17" s="241"/>
      <c r="AL17" s="242">
        <f t="shared" ref="AL17:AL22" si="16">(AK17-D17)</f>
        <v>0</v>
      </c>
      <c r="AM17" s="241"/>
      <c r="AN17" s="242">
        <f t="shared" ref="AN17:AN22" si="17">(AM17-D17)</f>
        <v>0</v>
      </c>
      <c r="AO17" s="241"/>
      <c r="AP17" s="242">
        <f t="shared" ref="AP17:AP22" si="18">(AO17-D17)</f>
        <v>0</v>
      </c>
      <c r="AQ17" s="241"/>
      <c r="AR17" s="242">
        <f t="shared" ref="AR17:AR22" si="19">(AQ17-D17)</f>
        <v>0</v>
      </c>
      <c r="AS17" s="241"/>
      <c r="AT17" s="242">
        <f t="shared" ref="AT17:AT22" si="20">(AS17-D17)</f>
        <v>0</v>
      </c>
      <c r="AU17" s="241"/>
      <c r="AV17" s="242">
        <f t="shared" ref="AV17:AV22" si="21">(AU17-D17)</f>
        <v>0</v>
      </c>
      <c r="AW17" s="241"/>
      <c r="AX17" s="242">
        <f t="shared" ref="AX17:AX22" si="22">(AW17-D17)</f>
        <v>0</v>
      </c>
      <c r="AY17" s="241"/>
      <c r="AZ17" s="242">
        <f t="shared" ref="AZ17:AZ22" si="23">(AY17-D17)</f>
        <v>0</v>
      </c>
      <c r="BA17" s="241"/>
      <c r="BB17" s="242">
        <f t="shared" ref="BB17:BB22" si="24">(BA17-D17)</f>
        <v>0</v>
      </c>
      <c r="BC17" s="241"/>
      <c r="BD17" s="242">
        <f t="shared" ref="BD17:BD22" si="25">(BC17-D17)</f>
        <v>0</v>
      </c>
      <c r="BE17" s="241"/>
      <c r="BF17" s="242">
        <f t="shared" ref="BF17:BF22" si="26">(BE17-D17)</f>
        <v>0</v>
      </c>
      <c r="BG17" s="241"/>
      <c r="BH17" s="242">
        <f t="shared" ref="BH17:BH22" si="27">(BG17-D17)</f>
        <v>0</v>
      </c>
      <c r="BI17" s="241"/>
      <c r="BJ17" s="242">
        <f t="shared" ref="BJ17:BJ22" si="28">(BI17-D17)</f>
        <v>0</v>
      </c>
      <c r="BK17" s="241"/>
      <c r="BL17" s="242">
        <f t="shared" ref="BL17:BL22" si="29">(BK17-D17)</f>
        <v>0</v>
      </c>
      <c r="BM17" s="241"/>
      <c r="BN17" s="242">
        <f t="shared" ref="BN17:BN22" si="30">(BM17-D17)</f>
        <v>0</v>
      </c>
      <c r="BO17" s="241"/>
      <c r="BP17" s="242">
        <f t="shared" ref="BP17:BP22" si="31">(BO17-D17)</f>
        <v>0</v>
      </c>
      <c r="BQ17" s="241"/>
      <c r="BR17" s="242">
        <f t="shared" ref="BR17:BR22" si="32">(BQ17-D17)</f>
        <v>0</v>
      </c>
      <c r="BS17" s="241"/>
      <c r="BT17" s="242">
        <f t="shared" ref="BT17:BT22" si="33">(BS17-D17)</f>
        <v>0</v>
      </c>
      <c r="BU17" s="241"/>
      <c r="BV17" s="242">
        <f t="shared" ref="BV17:BV22" si="34">(BU17-D17)</f>
        <v>0</v>
      </c>
      <c r="BW17" s="241"/>
      <c r="BX17" s="242">
        <f t="shared" ref="BX17:BX22" si="35">(BW17-F17)</f>
        <v>0</v>
      </c>
      <c r="BY17" s="241"/>
      <c r="BZ17" s="242">
        <f t="shared" ref="BZ17:BZ22" si="36">(BY17-H17)</f>
        <v>0</v>
      </c>
      <c r="CA17" s="241"/>
      <c r="CB17" s="242">
        <f t="shared" ref="CB17:CB22" si="37">(CA17-J17)</f>
        <v>0</v>
      </c>
      <c r="CC17" s="241"/>
      <c r="CD17" s="242">
        <f t="shared" ref="CD17:CD22" si="38">(CC17-L17)</f>
        <v>0</v>
      </c>
      <c r="CE17" s="241"/>
      <c r="CF17" s="242">
        <f t="shared" ref="CF17:CF22" si="39">(CE17-N17)</f>
        <v>0</v>
      </c>
    </row>
    <row r="18" spans="2:84" ht="15" x14ac:dyDescent="0.25">
      <c r="B18" s="238">
        <v>2</v>
      </c>
      <c r="C18" s="239">
        <v>3</v>
      </c>
      <c r="D18" s="240">
        <v>0</v>
      </c>
      <c r="E18" s="241"/>
      <c r="F18" s="242">
        <f t="shared" si="0"/>
        <v>0</v>
      </c>
      <c r="G18" s="241"/>
      <c r="H18" s="242">
        <f t="shared" si="1"/>
        <v>0</v>
      </c>
      <c r="I18" s="241"/>
      <c r="J18" s="242">
        <f t="shared" si="2"/>
        <v>0</v>
      </c>
      <c r="K18" s="241"/>
      <c r="L18" s="242">
        <f t="shared" si="3"/>
        <v>0</v>
      </c>
      <c r="M18" s="241"/>
      <c r="N18" s="242">
        <f t="shared" si="4"/>
        <v>0</v>
      </c>
      <c r="O18" s="241"/>
      <c r="P18" s="242">
        <f t="shared" si="5"/>
        <v>0</v>
      </c>
      <c r="Q18" s="241"/>
      <c r="R18" s="242">
        <f t="shared" si="6"/>
        <v>0</v>
      </c>
      <c r="S18" s="241"/>
      <c r="T18" s="242">
        <f t="shared" si="7"/>
        <v>0</v>
      </c>
      <c r="U18" s="241"/>
      <c r="V18" s="242">
        <f t="shared" si="8"/>
        <v>0</v>
      </c>
      <c r="W18" s="241"/>
      <c r="X18" s="242">
        <f t="shared" si="9"/>
        <v>0</v>
      </c>
      <c r="Y18" s="241"/>
      <c r="Z18" s="242">
        <f t="shared" si="10"/>
        <v>0</v>
      </c>
      <c r="AA18" s="241"/>
      <c r="AB18" s="242">
        <f t="shared" si="11"/>
        <v>0</v>
      </c>
      <c r="AC18" s="241"/>
      <c r="AD18" s="242">
        <f t="shared" si="12"/>
        <v>0</v>
      </c>
      <c r="AE18" s="241"/>
      <c r="AF18" s="242">
        <f t="shared" si="13"/>
        <v>0</v>
      </c>
      <c r="AG18" s="241"/>
      <c r="AH18" s="242">
        <f t="shared" si="14"/>
        <v>0</v>
      </c>
      <c r="AI18" s="241"/>
      <c r="AJ18" s="242">
        <f t="shared" si="15"/>
        <v>0</v>
      </c>
      <c r="AK18" s="241"/>
      <c r="AL18" s="242">
        <f t="shared" si="16"/>
        <v>0</v>
      </c>
      <c r="AM18" s="241"/>
      <c r="AN18" s="242">
        <f t="shared" si="17"/>
        <v>0</v>
      </c>
      <c r="AO18" s="241"/>
      <c r="AP18" s="242">
        <f t="shared" si="18"/>
        <v>0</v>
      </c>
      <c r="AQ18" s="241"/>
      <c r="AR18" s="242">
        <f t="shared" si="19"/>
        <v>0</v>
      </c>
      <c r="AS18" s="241"/>
      <c r="AT18" s="242">
        <f t="shared" si="20"/>
        <v>0</v>
      </c>
      <c r="AU18" s="241"/>
      <c r="AV18" s="242">
        <f t="shared" si="21"/>
        <v>0</v>
      </c>
      <c r="AW18" s="241"/>
      <c r="AX18" s="242">
        <f t="shared" si="22"/>
        <v>0</v>
      </c>
      <c r="AY18" s="241"/>
      <c r="AZ18" s="242">
        <f t="shared" si="23"/>
        <v>0</v>
      </c>
      <c r="BA18" s="241"/>
      <c r="BB18" s="242">
        <f t="shared" si="24"/>
        <v>0</v>
      </c>
      <c r="BC18" s="241"/>
      <c r="BD18" s="242">
        <f t="shared" si="25"/>
        <v>0</v>
      </c>
      <c r="BE18" s="241"/>
      <c r="BF18" s="242">
        <f t="shared" si="26"/>
        <v>0</v>
      </c>
      <c r="BG18" s="241"/>
      <c r="BH18" s="242">
        <f t="shared" si="27"/>
        <v>0</v>
      </c>
      <c r="BI18" s="241"/>
      <c r="BJ18" s="242">
        <f t="shared" si="28"/>
        <v>0</v>
      </c>
      <c r="BK18" s="241"/>
      <c r="BL18" s="242">
        <f t="shared" si="29"/>
        <v>0</v>
      </c>
      <c r="BM18" s="241"/>
      <c r="BN18" s="242">
        <f t="shared" si="30"/>
        <v>0</v>
      </c>
      <c r="BO18" s="241"/>
      <c r="BP18" s="242">
        <f t="shared" si="31"/>
        <v>0</v>
      </c>
      <c r="BQ18" s="241"/>
      <c r="BR18" s="242">
        <f t="shared" si="32"/>
        <v>0</v>
      </c>
      <c r="BS18" s="241"/>
      <c r="BT18" s="242">
        <f t="shared" si="33"/>
        <v>0</v>
      </c>
      <c r="BU18" s="241"/>
      <c r="BV18" s="242">
        <f t="shared" si="34"/>
        <v>0</v>
      </c>
      <c r="BW18" s="241"/>
      <c r="BX18" s="242">
        <f t="shared" si="35"/>
        <v>0</v>
      </c>
      <c r="BY18" s="241"/>
      <c r="BZ18" s="242">
        <f t="shared" si="36"/>
        <v>0</v>
      </c>
      <c r="CA18" s="241"/>
      <c r="CB18" s="242">
        <f t="shared" si="37"/>
        <v>0</v>
      </c>
      <c r="CC18" s="241"/>
      <c r="CD18" s="242">
        <f t="shared" si="38"/>
        <v>0</v>
      </c>
      <c r="CE18" s="241"/>
      <c r="CF18" s="242">
        <f t="shared" si="39"/>
        <v>0</v>
      </c>
    </row>
    <row r="19" spans="2:84" ht="15" x14ac:dyDescent="0.25">
      <c r="B19" s="238">
        <v>3</v>
      </c>
      <c r="C19" s="239">
        <v>4</v>
      </c>
      <c r="D19" s="240">
        <v>0</v>
      </c>
      <c r="E19" s="241"/>
      <c r="F19" s="242">
        <f t="shared" si="0"/>
        <v>0</v>
      </c>
      <c r="G19" s="241"/>
      <c r="H19" s="242">
        <f t="shared" si="1"/>
        <v>0</v>
      </c>
      <c r="I19" s="241"/>
      <c r="J19" s="242">
        <f t="shared" si="2"/>
        <v>0</v>
      </c>
      <c r="K19" s="241"/>
      <c r="L19" s="242">
        <f t="shared" si="3"/>
        <v>0</v>
      </c>
      <c r="M19" s="241"/>
      <c r="N19" s="242">
        <f t="shared" si="4"/>
        <v>0</v>
      </c>
      <c r="O19" s="241"/>
      <c r="P19" s="242">
        <f t="shared" si="5"/>
        <v>0</v>
      </c>
      <c r="Q19" s="241"/>
      <c r="R19" s="242">
        <f t="shared" si="6"/>
        <v>0</v>
      </c>
      <c r="S19" s="241"/>
      <c r="T19" s="242">
        <f t="shared" si="7"/>
        <v>0</v>
      </c>
      <c r="U19" s="241"/>
      <c r="V19" s="242">
        <f t="shared" si="8"/>
        <v>0</v>
      </c>
      <c r="W19" s="241"/>
      <c r="X19" s="242">
        <f t="shared" si="9"/>
        <v>0</v>
      </c>
      <c r="Y19" s="241"/>
      <c r="Z19" s="242">
        <f t="shared" si="10"/>
        <v>0</v>
      </c>
      <c r="AA19" s="241"/>
      <c r="AB19" s="242">
        <f t="shared" si="11"/>
        <v>0</v>
      </c>
      <c r="AC19" s="241"/>
      <c r="AD19" s="242">
        <f t="shared" si="12"/>
        <v>0</v>
      </c>
      <c r="AE19" s="241"/>
      <c r="AF19" s="242">
        <f t="shared" si="13"/>
        <v>0</v>
      </c>
      <c r="AG19" s="241"/>
      <c r="AH19" s="242">
        <f t="shared" si="14"/>
        <v>0</v>
      </c>
      <c r="AI19" s="241"/>
      <c r="AJ19" s="242">
        <f t="shared" si="15"/>
        <v>0</v>
      </c>
      <c r="AK19" s="241"/>
      <c r="AL19" s="242">
        <f t="shared" si="16"/>
        <v>0</v>
      </c>
      <c r="AM19" s="241"/>
      <c r="AN19" s="242">
        <f t="shared" si="17"/>
        <v>0</v>
      </c>
      <c r="AO19" s="241"/>
      <c r="AP19" s="242">
        <f t="shared" si="18"/>
        <v>0</v>
      </c>
      <c r="AQ19" s="241"/>
      <c r="AR19" s="242">
        <f t="shared" si="19"/>
        <v>0</v>
      </c>
      <c r="AS19" s="241"/>
      <c r="AT19" s="242">
        <f t="shared" si="20"/>
        <v>0</v>
      </c>
      <c r="AU19" s="241"/>
      <c r="AV19" s="242">
        <f t="shared" si="21"/>
        <v>0</v>
      </c>
      <c r="AW19" s="241"/>
      <c r="AX19" s="242">
        <f t="shared" si="22"/>
        <v>0</v>
      </c>
      <c r="AY19" s="241"/>
      <c r="AZ19" s="242">
        <f t="shared" si="23"/>
        <v>0</v>
      </c>
      <c r="BA19" s="241"/>
      <c r="BB19" s="242">
        <f t="shared" si="24"/>
        <v>0</v>
      </c>
      <c r="BC19" s="241"/>
      <c r="BD19" s="242">
        <f t="shared" si="25"/>
        <v>0</v>
      </c>
      <c r="BE19" s="241"/>
      <c r="BF19" s="242">
        <f t="shared" si="26"/>
        <v>0</v>
      </c>
      <c r="BG19" s="241"/>
      <c r="BH19" s="242">
        <f t="shared" si="27"/>
        <v>0</v>
      </c>
      <c r="BI19" s="241"/>
      <c r="BJ19" s="242">
        <f t="shared" si="28"/>
        <v>0</v>
      </c>
      <c r="BK19" s="241"/>
      <c r="BL19" s="242">
        <f t="shared" si="29"/>
        <v>0</v>
      </c>
      <c r="BM19" s="241"/>
      <c r="BN19" s="242">
        <f t="shared" si="30"/>
        <v>0</v>
      </c>
      <c r="BO19" s="241"/>
      <c r="BP19" s="242">
        <f t="shared" si="31"/>
        <v>0</v>
      </c>
      <c r="BQ19" s="241"/>
      <c r="BR19" s="242">
        <f t="shared" si="32"/>
        <v>0</v>
      </c>
      <c r="BS19" s="241"/>
      <c r="BT19" s="242">
        <f t="shared" si="33"/>
        <v>0</v>
      </c>
      <c r="BU19" s="241"/>
      <c r="BV19" s="242">
        <f t="shared" si="34"/>
        <v>0</v>
      </c>
      <c r="BW19" s="241"/>
      <c r="BX19" s="242">
        <f t="shared" si="35"/>
        <v>0</v>
      </c>
      <c r="BY19" s="241"/>
      <c r="BZ19" s="242">
        <f t="shared" si="36"/>
        <v>0</v>
      </c>
      <c r="CA19" s="241"/>
      <c r="CB19" s="242">
        <f t="shared" si="37"/>
        <v>0</v>
      </c>
      <c r="CC19" s="241"/>
      <c r="CD19" s="242">
        <f t="shared" si="38"/>
        <v>0</v>
      </c>
      <c r="CE19" s="241"/>
      <c r="CF19" s="242">
        <f t="shared" si="39"/>
        <v>0</v>
      </c>
    </row>
    <row r="20" spans="2:84" ht="15" x14ac:dyDescent="0.25">
      <c r="B20" s="238">
        <v>4</v>
      </c>
      <c r="C20" s="239">
        <v>5</v>
      </c>
      <c r="D20" s="240">
        <v>0</v>
      </c>
      <c r="E20" s="241"/>
      <c r="F20" s="242">
        <f t="shared" si="0"/>
        <v>0</v>
      </c>
      <c r="G20" s="241"/>
      <c r="H20" s="242">
        <f t="shared" si="1"/>
        <v>0</v>
      </c>
      <c r="I20" s="241"/>
      <c r="J20" s="242">
        <f t="shared" si="2"/>
        <v>0</v>
      </c>
      <c r="K20" s="241"/>
      <c r="L20" s="242">
        <f t="shared" si="3"/>
        <v>0</v>
      </c>
      <c r="M20" s="241"/>
      <c r="N20" s="242">
        <f t="shared" si="4"/>
        <v>0</v>
      </c>
      <c r="O20" s="241"/>
      <c r="P20" s="242">
        <f t="shared" si="5"/>
        <v>0</v>
      </c>
      <c r="Q20" s="241"/>
      <c r="R20" s="242">
        <f t="shared" si="6"/>
        <v>0</v>
      </c>
      <c r="S20" s="241"/>
      <c r="T20" s="242">
        <f t="shared" si="7"/>
        <v>0</v>
      </c>
      <c r="U20" s="241"/>
      <c r="V20" s="242">
        <f t="shared" si="8"/>
        <v>0</v>
      </c>
      <c r="W20" s="241"/>
      <c r="X20" s="242">
        <f t="shared" si="9"/>
        <v>0</v>
      </c>
      <c r="Y20" s="241"/>
      <c r="Z20" s="242">
        <f t="shared" si="10"/>
        <v>0</v>
      </c>
      <c r="AA20" s="241"/>
      <c r="AB20" s="242">
        <f t="shared" si="11"/>
        <v>0</v>
      </c>
      <c r="AC20" s="241"/>
      <c r="AD20" s="242">
        <f t="shared" si="12"/>
        <v>0</v>
      </c>
      <c r="AE20" s="241"/>
      <c r="AF20" s="242">
        <f t="shared" si="13"/>
        <v>0</v>
      </c>
      <c r="AG20" s="241"/>
      <c r="AH20" s="242">
        <f t="shared" si="14"/>
        <v>0</v>
      </c>
      <c r="AI20" s="241"/>
      <c r="AJ20" s="242">
        <f t="shared" si="15"/>
        <v>0</v>
      </c>
      <c r="AK20" s="241"/>
      <c r="AL20" s="242">
        <f t="shared" si="16"/>
        <v>0</v>
      </c>
      <c r="AM20" s="241"/>
      <c r="AN20" s="242">
        <f t="shared" si="17"/>
        <v>0</v>
      </c>
      <c r="AO20" s="241"/>
      <c r="AP20" s="242">
        <f t="shared" si="18"/>
        <v>0</v>
      </c>
      <c r="AQ20" s="241"/>
      <c r="AR20" s="242">
        <f t="shared" si="19"/>
        <v>0</v>
      </c>
      <c r="AS20" s="241"/>
      <c r="AT20" s="242">
        <f t="shared" si="20"/>
        <v>0</v>
      </c>
      <c r="AU20" s="241"/>
      <c r="AV20" s="242">
        <f t="shared" si="21"/>
        <v>0</v>
      </c>
      <c r="AW20" s="241"/>
      <c r="AX20" s="242">
        <f t="shared" si="22"/>
        <v>0</v>
      </c>
      <c r="AY20" s="241"/>
      <c r="AZ20" s="242">
        <f t="shared" si="23"/>
        <v>0</v>
      </c>
      <c r="BA20" s="241"/>
      <c r="BB20" s="242">
        <f t="shared" si="24"/>
        <v>0</v>
      </c>
      <c r="BC20" s="241"/>
      <c r="BD20" s="242">
        <f t="shared" si="25"/>
        <v>0</v>
      </c>
      <c r="BE20" s="241"/>
      <c r="BF20" s="242">
        <f t="shared" si="26"/>
        <v>0</v>
      </c>
      <c r="BG20" s="241"/>
      <c r="BH20" s="242">
        <f t="shared" si="27"/>
        <v>0</v>
      </c>
      <c r="BI20" s="241"/>
      <c r="BJ20" s="242">
        <f t="shared" si="28"/>
        <v>0</v>
      </c>
      <c r="BK20" s="241"/>
      <c r="BL20" s="242">
        <f t="shared" si="29"/>
        <v>0</v>
      </c>
      <c r="BM20" s="241"/>
      <c r="BN20" s="242">
        <f t="shared" si="30"/>
        <v>0</v>
      </c>
      <c r="BO20" s="241"/>
      <c r="BP20" s="242">
        <f t="shared" si="31"/>
        <v>0</v>
      </c>
      <c r="BQ20" s="241"/>
      <c r="BR20" s="242">
        <f t="shared" si="32"/>
        <v>0</v>
      </c>
      <c r="BS20" s="241"/>
      <c r="BT20" s="242">
        <f t="shared" si="33"/>
        <v>0</v>
      </c>
      <c r="BU20" s="241"/>
      <c r="BV20" s="242">
        <f t="shared" si="34"/>
        <v>0</v>
      </c>
      <c r="BW20" s="241"/>
      <c r="BX20" s="242">
        <f t="shared" si="35"/>
        <v>0</v>
      </c>
      <c r="BY20" s="241"/>
      <c r="BZ20" s="242">
        <f t="shared" si="36"/>
        <v>0</v>
      </c>
      <c r="CA20" s="241"/>
      <c r="CB20" s="242">
        <f t="shared" si="37"/>
        <v>0</v>
      </c>
      <c r="CC20" s="241"/>
      <c r="CD20" s="242">
        <f t="shared" si="38"/>
        <v>0</v>
      </c>
      <c r="CE20" s="241"/>
      <c r="CF20" s="242">
        <f t="shared" si="39"/>
        <v>0</v>
      </c>
    </row>
    <row r="21" spans="2:84" ht="15" x14ac:dyDescent="0.25">
      <c r="B21" s="238">
        <v>5</v>
      </c>
      <c r="C21" s="239">
        <v>6</v>
      </c>
      <c r="D21" s="240">
        <v>0</v>
      </c>
      <c r="E21" s="241"/>
      <c r="F21" s="242">
        <f t="shared" si="0"/>
        <v>0</v>
      </c>
      <c r="G21" s="241"/>
      <c r="H21" s="242">
        <f t="shared" si="1"/>
        <v>0</v>
      </c>
      <c r="I21" s="241"/>
      <c r="J21" s="242">
        <f t="shared" si="2"/>
        <v>0</v>
      </c>
      <c r="K21" s="241"/>
      <c r="L21" s="242">
        <f t="shared" si="3"/>
        <v>0</v>
      </c>
      <c r="M21" s="241"/>
      <c r="N21" s="242">
        <f t="shared" si="4"/>
        <v>0</v>
      </c>
      <c r="O21" s="241"/>
      <c r="P21" s="242">
        <f t="shared" si="5"/>
        <v>0</v>
      </c>
      <c r="Q21" s="241"/>
      <c r="R21" s="242">
        <f t="shared" si="6"/>
        <v>0</v>
      </c>
      <c r="S21" s="241"/>
      <c r="T21" s="242">
        <f t="shared" si="7"/>
        <v>0</v>
      </c>
      <c r="U21" s="241"/>
      <c r="V21" s="242">
        <f t="shared" si="8"/>
        <v>0</v>
      </c>
      <c r="W21" s="241"/>
      <c r="X21" s="242">
        <f t="shared" si="9"/>
        <v>0</v>
      </c>
      <c r="Y21" s="241"/>
      <c r="Z21" s="242">
        <f t="shared" si="10"/>
        <v>0</v>
      </c>
      <c r="AA21" s="241"/>
      <c r="AB21" s="242">
        <f t="shared" si="11"/>
        <v>0</v>
      </c>
      <c r="AC21" s="241"/>
      <c r="AD21" s="242">
        <f t="shared" si="12"/>
        <v>0</v>
      </c>
      <c r="AE21" s="241"/>
      <c r="AF21" s="242">
        <f t="shared" si="13"/>
        <v>0</v>
      </c>
      <c r="AG21" s="241"/>
      <c r="AH21" s="242">
        <f t="shared" si="14"/>
        <v>0</v>
      </c>
      <c r="AI21" s="241"/>
      <c r="AJ21" s="242">
        <f t="shared" si="15"/>
        <v>0</v>
      </c>
      <c r="AK21" s="241"/>
      <c r="AL21" s="242">
        <f t="shared" si="16"/>
        <v>0</v>
      </c>
      <c r="AM21" s="241"/>
      <c r="AN21" s="242">
        <f t="shared" si="17"/>
        <v>0</v>
      </c>
      <c r="AO21" s="241"/>
      <c r="AP21" s="242">
        <f t="shared" si="18"/>
        <v>0</v>
      </c>
      <c r="AQ21" s="241"/>
      <c r="AR21" s="242">
        <f t="shared" si="19"/>
        <v>0</v>
      </c>
      <c r="AS21" s="241"/>
      <c r="AT21" s="242">
        <f t="shared" si="20"/>
        <v>0</v>
      </c>
      <c r="AU21" s="241"/>
      <c r="AV21" s="242">
        <f t="shared" si="21"/>
        <v>0</v>
      </c>
      <c r="AW21" s="241"/>
      <c r="AX21" s="242">
        <f t="shared" si="22"/>
        <v>0</v>
      </c>
      <c r="AY21" s="241"/>
      <c r="AZ21" s="242">
        <f t="shared" si="23"/>
        <v>0</v>
      </c>
      <c r="BA21" s="241"/>
      <c r="BB21" s="242">
        <f t="shared" si="24"/>
        <v>0</v>
      </c>
      <c r="BC21" s="241"/>
      <c r="BD21" s="242">
        <f t="shared" si="25"/>
        <v>0</v>
      </c>
      <c r="BE21" s="241"/>
      <c r="BF21" s="242">
        <f t="shared" si="26"/>
        <v>0</v>
      </c>
      <c r="BG21" s="241"/>
      <c r="BH21" s="242">
        <f t="shared" si="27"/>
        <v>0</v>
      </c>
      <c r="BI21" s="241"/>
      <c r="BJ21" s="242">
        <f t="shared" si="28"/>
        <v>0</v>
      </c>
      <c r="BK21" s="241"/>
      <c r="BL21" s="242">
        <f t="shared" si="29"/>
        <v>0</v>
      </c>
      <c r="BM21" s="241"/>
      <c r="BN21" s="242">
        <f t="shared" si="30"/>
        <v>0</v>
      </c>
      <c r="BO21" s="241"/>
      <c r="BP21" s="242">
        <f t="shared" si="31"/>
        <v>0</v>
      </c>
      <c r="BQ21" s="241"/>
      <c r="BR21" s="242">
        <f t="shared" si="32"/>
        <v>0</v>
      </c>
      <c r="BS21" s="241"/>
      <c r="BT21" s="242">
        <f t="shared" si="33"/>
        <v>0</v>
      </c>
      <c r="BU21" s="241"/>
      <c r="BV21" s="242">
        <f t="shared" si="34"/>
        <v>0</v>
      </c>
      <c r="BW21" s="241"/>
      <c r="BX21" s="242">
        <f t="shared" si="35"/>
        <v>0</v>
      </c>
      <c r="BY21" s="241"/>
      <c r="BZ21" s="242">
        <f t="shared" si="36"/>
        <v>0</v>
      </c>
      <c r="CA21" s="241"/>
      <c r="CB21" s="242">
        <f t="shared" si="37"/>
        <v>0</v>
      </c>
      <c r="CC21" s="241"/>
      <c r="CD21" s="242">
        <f t="shared" si="38"/>
        <v>0</v>
      </c>
      <c r="CE21" s="241"/>
      <c r="CF21" s="242">
        <f t="shared" si="39"/>
        <v>0</v>
      </c>
    </row>
    <row r="22" spans="2:84" ht="15.75" thickBot="1" x14ac:dyDescent="0.3">
      <c r="B22" s="243">
        <v>6</v>
      </c>
      <c r="C22" s="244">
        <v>7</v>
      </c>
      <c r="D22" s="240">
        <v>0</v>
      </c>
      <c r="E22" s="245"/>
      <c r="F22" s="246">
        <f t="shared" si="0"/>
        <v>0</v>
      </c>
      <c r="G22" s="247"/>
      <c r="H22" s="242">
        <f t="shared" si="1"/>
        <v>0</v>
      </c>
      <c r="I22" s="245"/>
      <c r="J22" s="242">
        <f t="shared" si="2"/>
        <v>0</v>
      </c>
      <c r="K22" s="247"/>
      <c r="L22" s="242">
        <f t="shared" si="3"/>
        <v>0</v>
      </c>
      <c r="M22" s="247"/>
      <c r="N22" s="242">
        <f t="shared" si="4"/>
        <v>0</v>
      </c>
      <c r="O22" s="247"/>
      <c r="P22" s="242">
        <f t="shared" si="5"/>
        <v>0</v>
      </c>
      <c r="Q22" s="247"/>
      <c r="R22" s="242">
        <f t="shared" si="6"/>
        <v>0</v>
      </c>
      <c r="S22" s="247"/>
      <c r="T22" s="242">
        <f t="shared" si="7"/>
        <v>0</v>
      </c>
      <c r="U22" s="247"/>
      <c r="V22" s="242">
        <f t="shared" si="8"/>
        <v>0</v>
      </c>
      <c r="W22" s="245"/>
      <c r="X22" s="248">
        <f t="shared" si="9"/>
        <v>0</v>
      </c>
      <c r="Y22" s="245"/>
      <c r="Z22" s="242">
        <f t="shared" si="10"/>
        <v>0</v>
      </c>
      <c r="AA22" s="245"/>
      <c r="AB22" s="242">
        <f t="shared" si="11"/>
        <v>0</v>
      </c>
      <c r="AC22" s="245"/>
      <c r="AD22" s="242">
        <f t="shared" si="12"/>
        <v>0</v>
      </c>
      <c r="AE22" s="245"/>
      <c r="AF22" s="242">
        <f t="shared" si="13"/>
        <v>0</v>
      </c>
      <c r="AG22" s="245"/>
      <c r="AH22" s="242">
        <f t="shared" si="14"/>
        <v>0</v>
      </c>
      <c r="AI22" s="245"/>
      <c r="AJ22" s="242">
        <f t="shared" si="15"/>
        <v>0</v>
      </c>
      <c r="AK22" s="245"/>
      <c r="AL22" s="242">
        <f t="shared" si="16"/>
        <v>0</v>
      </c>
      <c r="AM22" s="245"/>
      <c r="AN22" s="242">
        <f t="shared" si="17"/>
        <v>0</v>
      </c>
      <c r="AO22" s="245"/>
      <c r="AP22" s="242">
        <f t="shared" si="18"/>
        <v>0</v>
      </c>
      <c r="AQ22" s="245"/>
      <c r="AR22" s="242">
        <f t="shared" si="19"/>
        <v>0</v>
      </c>
      <c r="AS22" s="245"/>
      <c r="AT22" s="242">
        <f t="shared" si="20"/>
        <v>0</v>
      </c>
      <c r="AU22" s="245"/>
      <c r="AV22" s="242">
        <f t="shared" si="21"/>
        <v>0</v>
      </c>
      <c r="AW22" s="245"/>
      <c r="AX22" s="242">
        <f t="shared" si="22"/>
        <v>0</v>
      </c>
      <c r="AY22" s="245"/>
      <c r="AZ22" s="242">
        <f t="shared" si="23"/>
        <v>0</v>
      </c>
      <c r="BA22" s="245"/>
      <c r="BB22" s="242">
        <f t="shared" si="24"/>
        <v>0</v>
      </c>
      <c r="BC22" s="245"/>
      <c r="BD22" s="242">
        <f t="shared" si="25"/>
        <v>0</v>
      </c>
      <c r="BE22" s="245"/>
      <c r="BF22" s="242">
        <f t="shared" si="26"/>
        <v>0</v>
      </c>
      <c r="BG22" s="245"/>
      <c r="BH22" s="242">
        <f t="shared" si="27"/>
        <v>0</v>
      </c>
      <c r="BI22" s="245"/>
      <c r="BJ22" s="242">
        <f t="shared" si="28"/>
        <v>0</v>
      </c>
      <c r="BK22" s="245"/>
      <c r="BL22" s="242">
        <f t="shared" si="29"/>
        <v>0</v>
      </c>
      <c r="BM22" s="245"/>
      <c r="BN22" s="242">
        <f t="shared" si="30"/>
        <v>0</v>
      </c>
      <c r="BO22" s="245"/>
      <c r="BP22" s="242">
        <f t="shared" si="31"/>
        <v>0</v>
      </c>
      <c r="BQ22" s="245"/>
      <c r="BR22" s="242">
        <f t="shared" si="32"/>
        <v>0</v>
      </c>
      <c r="BS22" s="245"/>
      <c r="BT22" s="242">
        <f t="shared" si="33"/>
        <v>0</v>
      </c>
      <c r="BU22" s="245"/>
      <c r="BV22" s="242">
        <f t="shared" si="34"/>
        <v>0</v>
      </c>
      <c r="BW22" s="245"/>
      <c r="BX22" s="242">
        <f t="shared" si="35"/>
        <v>0</v>
      </c>
      <c r="BY22" s="245"/>
      <c r="BZ22" s="242">
        <f t="shared" si="36"/>
        <v>0</v>
      </c>
      <c r="CA22" s="245"/>
      <c r="CB22" s="242">
        <f t="shared" si="37"/>
        <v>0</v>
      </c>
      <c r="CC22" s="245"/>
      <c r="CD22" s="242">
        <f t="shared" si="38"/>
        <v>0</v>
      </c>
      <c r="CE22" s="245"/>
      <c r="CF22" s="242">
        <f t="shared" si="39"/>
        <v>0</v>
      </c>
    </row>
    <row r="23" spans="2:84" x14ac:dyDescent="0.2">
      <c r="B23" s="232"/>
      <c r="C23" s="249"/>
      <c r="D23" s="250"/>
      <c r="E23" s="251" t="s">
        <v>142</v>
      </c>
      <c r="F23" s="252">
        <f>AVERAGE(F17:F22)</f>
        <v>0</v>
      </c>
      <c r="G23" s="251" t="s">
        <v>142</v>
      </c>
      <c r="H23" s="252">
        <f>AVERAGE(H17:H22)</f>
        <v>0</v>
      </c>
      <c r="I23" s="251" t="s">
        <v>142</v>
      </c>
      <c r="J23" s="252">
        <f>AVERAGE(J17:J22)</f>
        <v>0</v>
      </c>
      <c r="K23" s="251" t="s">
        <v>143</v>
      </c>
      <c r="L23" s="252">
        <f>AVERAGE(L17:L22)</f>
        <v>0</v>
      </c>
      <c r="M23" s="251" t="s">
        <v>142</v>
      </c>
      <c r="N23" s="252">
        <f>AVERAGE(N17:N22)</f>
        <v>0</v>
      </c>
      <c r="O23" s="251" t="s">
        <v>142</v>
      </c>
      <c r="P23" s="252">
        <f>AVERAGE(P17:P22)</f>
        <v>0</v>
      </c>
      <c r="Q23" s="251" t="s">
        <v>142</v>
      </c>
      <c r="R23" s="252">
        <f>AVERAGE(R17:R22)</f>
        <v>0</v>
      </c>
      <c r="S23" s="251" t="s">
        <v>142</v>
      </c>
      <c r="T23" s="252">
        <f>AVERAGE(T17:T22)</f>
        <v>0</v>
      </c>
      <c r="U23" s="251" t="s">
        <v>142</v>
      </c>
      <c r="V23" s="252">
        <f>AVERAGE(V17:V22)</f>
        <v>0</v>
      </c>
      <c r="W23" s="251" t="s">
        <v>142</v>
      </c>
      <c r="X23" s="252">
        <f>AVERAGE(X17:X22)</f>
        <v>0</v>
      </c>
      <c r="Y23" s="251" t="s">
        <v>142</v>
      </c>
      <c r="Z23" s="252">
        <f>AVERAGE(Z17:Z22)</f>
        <v>0</v>
      </c>
      <c r="AA23" s="251" t="s">
        <v>142</v>
      </c>
      <c r="AB23" s="252">
        <f>AVERAGE(AB17:AB22)</f>
        <v>0</v>
      </c>
      <c r="AC23" s="251" t="s">
        <v>142</v>
      </c>
      <c r="AD23" s="252">
        <f>AVERAGE(AD17:AD22)</f>
        <v>0</v>
      </c>
      <c r="AE23" s="251" t="s">
        <v>142</v>
      </c>
      <c r="AF23" s="252">
        <f>AVERAGE(AF17:AF22)</f>
        <v>0</v>
      </c>
      <c r="AG23" s="251" t="s">
        <v>142</v>
      </c>
      <c r="AH23" s="252">
        <f>AVERAGE(AH17:AH22)</f>
        <v>0</v>
      </c>
      <c r="AI23" s="251" t="s">
        <v>142</v>
      </c>
      <c r="AJ23" s="252">
        <f>AVERAGE(AJ17:AJ22)</f>
        <v>0</v>
      </c>
      <c r="AK23" s="251" t="s">
        <v>142</v>
      </c>
      <c r="AL23" s="252">
        <f>AVERAGE(AL17:AL22)</f>
        <v>0</v>
      </c>
      <c r="AM23" s="251" t="s">
        <v>142</v>
      </c>
      <c r="AN23" s="252">
        <f>AVERAGE(AN17:AN22)</f>
        <v>0</v>
      </c>
      <c r="AO23" s="251" t="s">
        <v>142</v>
      </c>
      <c r="AP23" s="252">
        <f>AVERAGE(AP17:AP22)</f>
        <v>0</v>
      </c>
      <c r="AQ23" s="251" t="s">
        <v>142</v>
      </c>
      <c r="AR23" s="252">
        <f>AVERAGE(AR17:AR22)</f>
        <v>0</v>
      </c>
      <c r="AS23" s="251" t="s">
        <v>142</v>
      </c>
      <c r="AT23" s="252">
        <f>AVERAGE(AT17:AT22)</f>
        <v>0</v>
      </c>
      <c r="AU23" s="251" t="s">
        <v>142</v>
      </c>
      <c r="AV23" s="252">
        <f>AVERAGE(AV17:AV22)</f>
        <v>0</v>
      </c>
      <c r="AW23" s="251" t="s">
        <v>142</v>
      </c>
      <c r="AX23" s="252">
        <f>AVERAGE(AX17:AX22)</f>
        <v>0</v>
      </c>
      <c r="AY23" s="251" t="s">
        <v>142</v>
      </c>
      <c r="AZ23" s="252">
        <f>AVERAGE(AZ17:AZ22)</f>
        <v>0</v>
      </c>
      <c r="BA23" s="251" t="s">
        <v>142</v>
      </c>
      <c r="BB23" s="252">
        <f>AVERAGE(BB17:BB22)</f>
        <v>0</v>
      </c>
      <c r="BC23" s="251" t="s">
        <v>142</v>
      </c>
      <c r="BD23" s="252">
        <f>AVERAGE(BD17:BD22)</f>
        <v>0</v>
      </c>
      <c r="BE23" s="251" t="s">
        <v>142</v>
      </c>
      <c r="BF23" s="252">
        <f>AVERAGE(BF17:BF22)</f>
        <v>0</v>
      </c>
      <c r="BG23" s="251" t="s">
        <v>142</v>
      </c>
      <c r="BH23" s="252">
        <f>AVERAGE(BH17:BH22)</f>
        <v>0</v>
      </c>
      <c r="BI23" s="251" t="s">
        <v>142</v>
      </c>
      <c r="BJ23" s="252">
        <f>AVERAGE(BJ17:BJ22)</f>
        <v>0</v>
      </c>
      <c r="BK23" s="251" t="s">
        <v>142</v>
      </c>
      <c r="BL23" s="252">
        <f t="shared" ref="BL23" si="40">AVERAGE(BL17:BL22)</f>
        <v>0</v>
      </c>
      <c r="BM23" s="251" t="s">
        <v>142</v>
      </c>
      <c r="BN23" s="252">
        <f t="shared" ref="BN23" si="41">AVERAGE(BN17:BN22)</f>
        <v>0</v>
      </c>
      <c r="BO23" s="251" t="s">
        <v>142</v>
      </c>
      <c r="BP23" s="252">
        <f t="shared" ref="BP23" si="42">AVERAGE(BP17:BP22)</f>
        <v>0</v>
      </c>
      <c r="BQ23" s="251" t="s">
        <v>142</v>
      </c>
      <c r="BR23" s="252">
        <f t="shared" ref="BR23" si="43">AVERAGE(BR17:BR22)</f>
        <v>0</v>
      </c>
      <c r="BS23" s="251" t="s">
        <v>142</v>
      </c>
      <c r="BT23" s="252">
        <f>AVERAGE(BT17:BT22)</f>
        <v>0</v>
      </c>
      <c r="BU23" s="251" t="s">
        <v>142</v>
      </c>
      <c r="BV23" s="252">
        <f>AVERAGE(BV17:BV22)</f>
        <v>0</v>
      </c>
      <c r="BW23" s="251" t="s">
        <v>142</v>
      </c>
      <c r="BX23" s="252">
        <f>AVERAGE(BX17:BX22)</f>
        <v>0</v>
      </c>
      <c r="BY23" s="251" t="s">
        <v>142</v>
      </c>
      <c r="BZ23" s="252">
        <f>AVERAGE(BZ17:BZ22)</f>
        <v>0</v>
      </c>
      <c r="CA23" s="251" t="s">
        <v>142</v>
      </c>
      <c r="CB23" s="252">
        <f>AVERAGE(CB17:CB22)</f>
        <v>0</v>
      </c>
      <c r="CC23" s="251" t="s">
        <v>142</v>
      </c>
      <c r="CD23" s="252">
        <f>AVERAGE(CD17:CD22)</f>
        <v>0</v>
      </c>
      <c r="CE23" s="251" t="s">
        <v>142</v>
      </c>
      <c r="CF23" s="252">
        <f>AVERAGE(CF17:CF22)</f>
        <v>0</v>
      </c>
    </row>
    <row r="24" spans="2:84" ht="15.75" thickBot="1" x14ac:dyDescent="0.3">
      <c r="B24" s="253"/>
      <c r="C24" s="254" t="s">
        <v>144</v>
      </c>
      <c r="D24" s="255" t="s">
        <v>98</v>
      </c>
      <c r="E24" s="256" t="s">
        <v>145</v>
      </c>
      <c r="F24" s="248">
        <f>(MAX(F17:F22)-MIN(F17:F22))</f>
        <v>0</v>
      </c>
      <c r="G24" s="256" t="s">
        <v>145</v>
      </c>
      <c r="H24" s="248">
        <f>(MAX(H17:H22)-MIN(H17:H22))</f>
        <v>0</v>
      </c>
      <c r="I24" s="256" t="s">
        <v>145</v>
      </c>
      <c r="J24" s="248">
        <f>(MAX(J17:J22)-MIN(J17:J22))</f>
        <v>0</v>
      </c>
      <c r="K24" s="256" t="s">
        <v>145</v>
      </c>
      <c r="L24" s="248">
        <f>(MAX(L17:L22)-MIN(L17:L22))</f>
        <v>0</v>
      </c>
      <c r="M24" s="256" t="s">
        <v>145</v>
      </c>
      <c r="N24" s="248">
        <f>(MAX(N17:N22)-MIN(N17:N22))</f>
        <v>0</v>
      </c>
      <c r="O24" s="256" t="s">
        <v>145</v>
      </c>
      <c r="P24" s="248">
        <f>(MAX(P17:P22)-MIN(P17:P22))</f>
        <v>0</v>
      </c>
      <c r="Q24" s="256" t="s">
        <v>145</v>
      </c>
      <c r="R24" s="248">
        <f>(MAX(R17:R22)-MIN(R17:R22))</f>
        <v>0</v>
      </c>
      <c r="S24" s="256" t="s">
        <v>145</v>
      </c>
      <c r="T24" s="248">
        <f>(MAX(T17:T22)-MIN(T17:T22))</f>
        <v>0</v>
      </c>
      <c r="U24" s="256" t="s">
        <v>145</v>
      </c>
      <c r="V24" s="248">
        <f>(MAX(V17:V22)-MIN(V17:V22))</f>
        <v>0</v>
      </c>
      <c r="W24" s="256" t="s">
        <v>145</v>
      </c>
      <c r="X24" s="248">
        <f>(MAX(X17:X22)-MIN(X17:X22))</f>
        <v>0</v>
      </c>
      <c r="Y24" s="256" t="s">
        <v>145</v>
      </c>
      <c r="Z24" s="248">
        <f>(MAX(Z17:Z22)-MIN(Z17:Z22))</f>
        <v>0</v>
      </c>
      <c r="AA24" s="256" t="s">
        <v>145</v>
      </c>
      <c r="AB24" s="248">
        <f>(MAX(AB17:AB22)-MIN(AB17:AB22))</f>
        <v>0</v>
      </c>
      <c r="AC24" s="256" t="s">
        <v>145</v>
      </c>
      <c r="AD24" s="248">
        <f>(MAX(AD17:AD22)-MIN(AD17:AD22))</f>
        <v>0</v>
      </c>
      <c r="AE24" s="256" t="s">
        <v>145</v>
      </c>
      <c r="AF24" s="248">
        <f>(MAX(AF17:AF22)-MIN(AF17:AF22))</f>
        <v>0</v>
      </c>
      <c r="AG24" s="256" t="s">
        <v>145</v>
      </c>
      <c r="AH24" s="248">
        <f>(MAX(AH17:AH22)-MIN(AH17:AH22))</f>
        <v>0</v>
      </c>
      <c r="AI24" s="256" t="s">
        <v>145</v>
      </c>
      <c r="AJ24" s="248">
        <f>(MAX(AJ17:AJ22)-MIN(AJ17:AJ22))</f>
        <v>0</v>
      </c>
      <c r="AK24" s="256" t="s">
        <v>145</v>
      </c>
      <c r="AL24" s="248">
        <f>(MAX(AL17:AL22)-MIN(AL17:AL22))</f>
        <v>0</v>
      </c>
      <c r="AM24" s="256" t="s">
        <v>145</v>
      </c>
      <c r="AN24" s="248">
        <f>(MAX(AN17:AN22)-MIN(AN17:AN22))</f>
        <v>0</v>
      </c>
      <c r="AO24" s="256" t="s">
        <v>145</v>
      </c>
      <c r="AP24" s="248">
        <f>(MAX(AP17:AP22)-MIN(AP17:AP22))</f>
        <v>0</v>
      </c>
      <c r="AQ24" s="256" t="s">
        <v>145</v>
      </c>
      <c r="AR24" s="248">
        <f>(MAX(AR17:AR22)-MIN(AR17:AR22))</f>
        <v>0</v>
      </c>
      <c r="AS24" s="256" t="s">
        <v>145</v>
      </c>
      <c r="AT24" s="248">
        <f>(MAX(AT17:AT22)-MIN(AT17:AT22))</f>
        <v>0</v>
      </c>
      <c r="AU24" s="256" t="s">
        <v>145</v>
      </c>
      <c r="AV24" s="248">
        <f>(MAX(AV17:AV22)-MIN(AV17:AV22))</f>
        <v>0</v>
      </c>
      <c r="AW24" s="256" t="s">
        <v>145</v>
      </c>
      <c r="AX24" s="248">
        <f>(MAX(AX17:AX22)-MIN(AX17:AX22))</f>
        <v>0</v>
      </c>
      <c r="AY24" s="256" t="s">
        <v>145</v>
      </c>
      <c r="AZ24" s="248">
        <f>(MAX(AZ17:AZ22)-MIN(AZ17:AZ22))</f>
        <v>0</v>
      </c>
      <c r="BA24" s="256" t="s">
        <v>145</v>
      </c>
      <c r="BB24" s="248">
        <f>(MAX(BB17:BB22)-MIN(BB17:BB22))</f>
        <v>0</v>
      </c>
      <c r="BC24" s="256" t="s">
        <v>145</v>
      </c>
      <c r="BD24" s="248">
        <f>(MAX(BD17:BD22)-MIN(BD17:BD22))</f>
        <v>0</v>
      </c>
      <c r="BE24" s="256" t="s">
        <v>145</v>
      </c>
      <c r="BF24" s="248">
        <f>(MAX(BF17:BF22)-MIN(BF17:BF22))</f>
        <v>0</v>
      </c>
      <c r="BG24" s="256" t="s">
        <v>145</v>
      </c>
      <c r="BH24" s="248">
        <f>(MAX(BH17:BH22)-MIN(BH17:BH22))</f>
        <v>0</v>
      </c>
      <c r="BI24" s="256" t="s">
        <v>145</v>
      </c>
      <c r="BJ24" s="248">
        <f>(MAX(BJ17:BJ22)-MIN(BJ17:BJ22))</f>
        <v>0</v>
      </c>
      <c r="BK24" s="256" t="s">
        <v>145</v>
      </c>
      <c r="BL24" s="248">
        <f t="shared" ref="BL24" si="44">(MAX(BL17:BL22)-MIN(BL17:BL22))</f>
        <v>0</v>
      </c>
      <c r="BM24" s="256" t="s">
        <v>145</v>
      </c>
      <c r="BN24" s="248">
        <f t="shared" ref="BN24" si="45">(MAX(BN17:BN22)-MIN(BN17:BN22))</f>
        <v>0</v>
      </c>
      <c r="BO24" s="256" t="s">
        <v>145</v>
      </c>
      <c r="BP24" s="248">
        <f t="shared" ref="BP24" si="46">(MAX(BP17:BP22)-MIN(BP17:BP22))</f>
        <v>0</v>
      </c>
      <c r="BQ24" s="256" t="s">
        <v>145</v>
      </c>
      <c r="BR24" s="248">
        <f t="shared" ref="BR24" si="47">(MAX(BR17:BR22)-MIN(BR17:BR22))</f>
        <v>0</v>
      </c>
      <c r="BS24" s="256" t="s">
        <v>145</v>
      </c>
      <c r="BT24" s="248">
        <f>(MAX(BT17:BT22)-MIN(BT17:BT22))</f>
        <v>0</v>
      </c>
      <c r="BU24" s="256" t="s">
        <v>145</v>
      </c>
      <c r="BV24" s="248">
        <f>(MAX(BV17:BV22)-MIN(BV17:BV22))</f>
        <v>0</v>
      </c>
      <c r="BW24" s="256" t="s">
        <v>145</v>
      </c>
      <c r="BX24" s="248">
        <f>(MAX(BX17:BX22)-MIN(BX17:BX22))</f>
        <v>0</v>
      </c>
      <c r="BY24" s="256" t="s">
        <v>145</v>
      </c>
      <c r="BZ24" s="248">
        <f>(MAX(BZ17:BZ22)-MIN(BZ17:BZ22))</f>
        <v>0</v>
      </c>
      <c r="CA24" s="256" t="s">
        <v>145</v>
      </c>
      <c r="CB24" s="248">
        <f>(MAX(CB17:CB22)-MIN(CB17:CB22))</f>
        <v>0</v>
      </c>
      <c r="CC24" s="256" t="s">
        <v>145</v>
      </c>
      <c r="CD24" s="248">
        <f>(MAX(CD17:CD22)-MIN(CD17:CD22))</f>
        <v>0</v>
      </c>
      <c r="CE24" s="256" t="s">
        <v>145</v>
      </c>
      <c r="CF24" s="248">
        <f>(MAX(CF17:CF22)-MIN(CF17:CF22))</f>
        <v>0</v>
      </c>
    </row>
    <row r="25" spans="2:84" ht="13.5" thickBot="1" x14ac:dyDescent="0.25">
      <c r="C25" s="228"/>
    </row>
    <row r="26" spans="2:84" ht="15" x14ac:dyDescent="0.25">
      <c r="B26" s="257"/>
      <c r="C26" s="228"/>
      <c r="E26" s="283" t="s">
        <v>146</v>
      </c>
      <c r="F26" s="284"/>
      <c r="G26" s="283" t="s">
        <v>147</v>
      </c>
      <c r="H26" s="284"/>
      <c r="I26" s="283" t="s">
        <v>148</v>
      </c>
      <c r="J26" s="284"/>
      <c r="K26" s="283" t="s">
        <v>149</v>
      </c>
      <c r="L26" s="284"/>
      <c r="M26" s="283" t="s">
        <v>150</v>
      </c>
      <c r="N26" s="284"/>
      <c r="O26" s="283" t="s">
        <v>151</v>
      </c>
      <c r="P26" s="284"/>
      <c r="Q26" s="283" t="s">
        <v>152</v>
      </c>
      <c r="R26" s="284"/>
      <c r="S26" s="283" t="s">
        <v>153</v>
      </c>
      <c r="T26" s="284"/>
      <c r="U26" s="283" t="s">
        <v>154</v>
      </c>
      <c r="V26" s="284"/>
      <c r="W26" s="283" t="s">
        <v>155</v>
      </c>
      <c r="X26" s="284"/>
      <c r="Y26" s="283" t="s">
        <v>156</v>
      </c>
      <c r="Z26" s="284"/>
      <c r="AA26" s="283" t="s">
        <v>157</v>
      </c>
      <c r="AB26" s="284"/>
      <c r="AC26" s="283" t="s">
        <v>158</v>
      </c>
      <c r="AD26" s="284"/>
      <c r="AE26" s="283" t="s">
        <v>159</v>
      </c>
      <c r="AF26" s="284"/>
      <c r="AG26" s="283" t="s">
        <v>160</v>
      </c>
      <c r="AH26" s="284"/>
      <c r="AI26" s="283" t="s">
        <v>161</v>
      </c>
      <c r="AJ26" s="284"/>
      <c r="AK26" s="283" t="s">
        <v>162</v>
      </c>
      <c r="AL26" s="284"/>
      <c r="AM26" s="283" t="s">
        <v>163</v>
      </c>
      <c r="AN26" s="284"/>
      <c r="AO26" s="283" t="s">
        <v>164</v>
      </c>
      <c r="AP26" s="284"/>
      <c r="AQ26" s="283" t="s">
        <v>165</v>
      </c>
      <c r="AR26" s="284"/>
      <c r="AS26" s="283" t="s">
        <v>166</v>
      </c>
      <c r="AT26" s="284"/>
      <c r="AU26" s="283" t="s">
        <v>167</v>
      </c>
      <c r="AV26" s="284"/>
      <c r="AW26" s="283" t="s">
        <v>168</v>
      </c>
      <c r="AX26" s="284"/>
      <c r="AY26" s="283" t="s">
        <v>169</v>
      </c>
      <c r="AZ26" s="284"/>
      <c r="BA26" s="283" t="s">
        <v>170</v>
      </c>
      <c r="BB26" s="284"/>
      <c r="BC26" s="283" t="s">
        <v>171</v>
      </c>
      <c r="BD26" s="284"/>
      <c r="BE26" s="283" t="s">
        <v>172</v>
      </c>
      <c r="BF26" s="284"/>
      <c r="BG26" s="283" t="s">
        <v>173</v>
      </c>
      <c r="BH26" s="284"/>
      <c r="BI26" s="283" t="s">
        <v>174</v>
      </c>
      <c r="BJ26" s="284"/>
      <c r="BK26" s="283" t="s">
        <v>175</v>
      </c>
      <c r="BL26" s="284"/>
      <c r="BM26" s="283" t="s">
        <v>176</v>
      </c>
      <c r="BN26" s="284"/>
      <c r="BO26" s="283" t="s">
        <v>177</v>
      </c>
      <c r="BP26" s="284"/>
      <c r="BQ26" s="283" t="s">
        <v>178</v>
      </c>
      <c r="BR26" s="284"/>
      <c r="BS26" s="283" t="s">
        <v>179</v>
      </c>
      <c r="BT26" s="284"/>
      <c r="BU26" s="283" t="s">
        <v>180</v>
      </c>
      <c r="BV26" s="284"/>
      <c r="BW26" s="283" t="s">
        <v>181</v>
      </c>
      <c r="BX26" s="284"/>
      <c r="BY26" s="283" t="s">
        <v>182</v>
      </c>
      <c r="BZ26" s="284"/>
      <c r="CA26" s="283" t="s">
        <v>183</v>
      </c>
      <c r="CB26" s="284"/>
      <c r="CC26" s="283" t="s">
        <v>184</v>
      </c>
      <c r="CD26" s="284"/>
      <c r="CE26" s="283" t="s">
        <v>185</v>
      </c>
      <c r="CF26" s="284"/>
    </row>
    <row r="27" spans="2:84" ht="15.75" thickBot="1" x14ac:dyDescent="0.25">
      <c r="B27" s="258"/>
      <c r="C27" s="258"/>
      <c r="E27" s="285"/>
      <c r="F27" s="286"/>
      <c r="G27" s="285"/>
      <c r="H27" s="286"/>
      <c r="I27" s="285"/>
      <c r="J27" s="286"/>
      <c r="K27" s="285"/>
      <c r="L27" s="286"/>
      <c r="M27" s="285"/>
      <c r="N27" s="286"/>
      <c r="O27" s="285"/>
      <c r="P27" s="286"/>
      <c r="Q27" s="285"/>
      <c r="R27" s="286"/>
      <c r="S27" s="285"/>
      <c r="T27" s="286"/>
      <c r="U27" s="285"/>
      <c r="V27" s="286"/>
      <c r="W27" s="285"/>
      <c r="X27" s="286"/>
      <c r="Y27" s="285"/>
      <c r="Z27" s="286"/>
      <c r="AA27" s="285"/>
      <c r="AB27" s="286"/>
      <c r="AC27" s="285"/>
      <c r="AD27" s="286"/>
      <c r="AE27" s="285"/>
      <c r="AF27" s="286"/>
      <c r="AG27" s="285"/>
      <c r="AH27" s="286"/>
      <c r="AI27" s="285"/>
      <c r="AJ27" s="286"/>
      <c r="AK27" s="285"/>
      <c r="AL27" s="286"/>
      <c r="AM27" s="285"/>
      <c r="AN27" s="286"/>
      <c r="AO27" s="285"/>
      <c r="AP27" s="286"/>
      <c r="AQ27" s="285"/>
      <c r="AR27" s="286"/>
      <c r="AS27" s="285"/>
      <c r="AT27" s="286"/>
      <c r="AU27" s="285"/>
      <c r="AV27" s="286"/>
      <c r="AW27" s="285"/>
      <c r="AX27" s="286"/>
      <c r="AY27" s="285"/>
      <c r="AZ27" s="286"/>
      <c r="BA27" s="285"/>
      <c r="BB27" s="286"/>
      <c r="BC27" s="285"/>
      <c r="BD27" s="286"/>
      <c r="BE27" s="285"/>
      <c r="BF27" s="286"/>
      <c r="BG27" s="285"/>
      <c r="BH27" s="286"/>
      <c r="BI27" s="285"/>
      <c r="BJ27" s="286"/>
      <c r="BK27" s="285"/>
      <c r="BL27" s="286"/>
      <c r="BM27" s="285"/>
      <c r="BN27" s="286"/>
      <c r="BO27" s="285"/>
      <c r="BP27" s="286"/>
      <c r="BQ27" s="285"/>
      <c r="BR27" s="286"/>
      <c r="BS27" s="285"/>
      <c r="BT27" s="286"/>
      <c r="BU27" s="285"/>
      <c r="BV27" s="286"/>
      <c r="BW27" s="285"/>
      <c r="BX27" s="286"/>
      <c r="BY27" s="285"/>
      <c r="BZ27" s="286"/>
      <c r="CA27" s="285"/>
      <c r="CB27" s="286"/>
      <c r="CC27" s="285"/>
      <c r="CD27" s="286"/>
      <c r="CE27" s="285"/>
      <c r="CF27" s="286"/>
    </row>
    <row r="28" spans="2:84" ht="15" x14ac:dyDescent="0.2">
      <c r="B28" s="258"/>
      <c r="C28" s="258"/>
      <c r="E28" s="278" t="s">
        <v>186</v>
      </c>
      <c r="F28" s="279"/>
      <c r="G28" s="278" t="s">
        <v>186</v>
      </c>
      <c r="H28" s="279"/>
      <c r="I28" s="278" t="s">
        <v>186</v>
      </c>
      <c r="J28" s="279"/>
      <c r="K28" s="278" t="s">
        <v>186</v>
      </c>
      <c r="L28" s="279"/>
      <c r="M28" s="278" t="s">
        <v>186</v>
      </c>
      <c r="N28" s="279"/>
      <c r="O28" s="278" t="s">
        <v>186</v>
      </c>
      <c r="P28" s="279"/>
      <c r="Q28" s="278" t="s">
        <v>186</v>
      </c>
      <c r="R28" s="279"/>
      <c r="S28" s="278" t="s">
        <v>186</v>
      </c>
      <c r="T28" s="279"/>
      <c r="U28" s="278" t="s">
        <v>186</v>
      </c>
      <c r="V28" s="279"/>
      <c r="W28" s="278" t="s">
        <v>186</v>
      </c>
      <c r="X28" s="279"/>
      <c r="Y28" s="278" t="s">
        <v>186</v>
      </c>
      <c r="Z28" s="279"/>
      <c r="AA28" s="278" t="s">
        <v>186</v>
      </c>
      <c r="AB28" s="279"/>
      <c r="AC28" s="278" t="s">
        <v>186</v>
      </c>
      <c r="AD28" s="279"/>
      <c r="AE28" s="278" t="s">
        <v>186</v>
      </c>
      <c r="AF28" s="279"/>
      <c r="AG28" s="278" t="s">
        <v>186</v>
      </c>
      <c r="AH28" s="279"/>
      <c r="AI28" s="278" t="s">
        <v>186</v>
      </c>
      <c r="AJ28" s="279"/>
      <c r="AK28" s="278" t="s">
        <v>186</v>
      </c>
      <c r="AL28" s="279"/>
      <c r="AM28" s="278" t="s">
        <v>186</v>
      </c>
      <c r="AN28" s="279"/>
      <c r="AO28" s="278" t="s">
        <v>186</v>
      </c>
      <c r="AP28" s="279"/>
      <c r="AQ28" s="278" t="s">
        <v>186</v>
      </c>
      <c r="AR28" s="279"/>
      <c r="AS28" s="278" t="s">
        <v>186</v>
      </c>
      <c r="AT28" s="279"/>
      <c r="AU28" s="278" t="s">
        <v>186</v>
      </c>
      <c r="AV28" s="279"/>
      <c r="AW28" s="278" t="s">
        <v>186</v>
      </c>
      <c r="AX28" s="279"/>
      <c r="AY28" s="278" t="s">
        <v>186</v>
      </c>
      <c r="AZ28" s="279"/>
      <c r="BA28" s="278" t="s">
        <v>186</v>
      </c>
      <c r="BB28" s="279"/>
      <c r="BC28" s="278" t="s">
        <v>186</v>
      </c>
      <c r="BD28" s="279"/>
      <c r="BE28" s="278" t="s">
        <v>186</v>
      </c>
      <c r="BF28" s="279"/>
      <c r="BG28" s="278" t="s">
        <v>186</v>
      </c>
      <c r="BH28" s="279"/>
      <c r="BI28" s="278" t="s">
        <v>186</v>
      </c>
      <c r="BJ28" s="279"/>
      <c r="BK28" s="278" t="s">
        <v>186</v>
      </c>
      <c r="BL28" s="279"/>
      <c r="BM28" s="278" t="s">
        <v>186</v>
      </c>
      <c r="BN28" s="279"/>
      <c r="BO28" s="278" t="s">
        <v>186</v>
      </c>
      <c r="BP28" s="279"/>
      <c r="BQ28" s="278" t="s">
        <v>186</v>
      </c>
      <c r="BR28" s="279"/>
      <c r="BS28" s="278" t="s">
        <v>186</v>
      </c>
      <c r="BT28" s="279"/>
      <c r="BU28" s="278" t="s">
        <v>186</v>
      </c>
      <c r="BV28" s="279"/>
      <c r="BW28" s="278" t="s">
        <v>186</v>
      </c>
      <c r="BX28" s="279"/>
      <c r="BY28" s="278" t="s">
        <v>186</v>
      </c>
      <c r="BZ28" s="279"/>
      <c r="CA28" s="278" t="s">
        <v>186</v>
      </c>
      <c r="CB28" s="279"/>
      <c r="CC28" s="278" t="s">
        <v>186</v>
      </c>
      <c r="CD28" s="279"/>
      <c r="CE28" s="278" t="s">
        <v>186</v>
      </c>
      <c r="CF28" s="279"/>
    </row>
    <row r="29" spans="2:84" ht="15" x14ac:dyDescent="0.2">
      <c r="B29" s="258"/>
      <c r="C29" s="258"/>
      <c r="E29" s="280"/>
      <c r="F29" s="279"/>
      <c r="G29" s="280"/>
      <c r="H29" s="279"/>
      <c r="I29" s="280"/>
      <c r="J29" s="279"/>
      <c r="K29" s="280"/>
      <c r="L29" s="279"/>
      <c r="M29" s="280"/>
      <c r="N29" s="279"/>
      <c r="O29" s="280"/>
      <c r="P29" s="279"/>
      <c r="Q29" s="280"/>
      <c r="R29" s="279"/>
      <c r="S29" s="280"/>
      <c r="T29" s="279"/>
      <c r="U29" s="280"/>
      <c r="V29" s="279"/>
      <c r="W29" s="280"/>
      <c r="X29" s="279"/>
      <c r="Y29" s="280"/>
      <c r="Z29" s="279"/>
      <c r="AA29" s="280"/>
      <c r="AB29" s="279"/>
      <c r="AC29" s="280"/>
      <c r="AD29" s="279"/>
      <c r="AE29" s="280"/>
      <c r="AF29" s="279"/>
      <c r="AG29" s="280"/>
      <c r="AH29" s="279"/>
      <c r="AI29" s="280"/>
      <c r="AJ29" s="279"/>
      <c r="AK29" s="280"/>
      <c r="AL29" s="279"/>
      <c r="AM29" s="280"/>
      <c r="AN29" s="279"/>
      <c r="AO29" s="280"/>
      <c r="AP29" s="279"/>
      <c r="AQ29" s="280"/>
      <c r="AR29" s="279"/>
      <c r="AS29" s="280"/>
      <c r="AT29" s="279"/>
      <c r="AU29" s="280"/>
      <c r="AV29" s="279"/>
      <c r="AW29" s="280"/>
      <c r="AX29" s="279"/>
      <c r="AY29" s="280"/>
      <c r="AZ29" s="279"/>
      <c r="BA29" s="280"/>
      <c r="BB29" s="279"/>
      <c r="BC29" s="280"/>
      <c r="BD29" s="279"/>
      <c r="BE29" s="280"/>
      <c r="BF29" s="279"/>
      <c r="BG29" s="280"/>
      <c r="BH29" s="279"/>
      <c r="BI29" s="280"/>
      <c r="BJ29" s="279"/>
      <c r="BK29" s="280"/>
      <c r="BL29" s="279"/>
      <c r="BM29" s="280"/>
      <c r="BN29" s="279"/>
      <c r="BO29" s="280"/>
      <c r="BP29" s="279"/>
      <c r="BQ29" s="280"/>
      <c r="BR29" s="279"/>
      <c r="BS29" s="280"/>
      <c r="BT29" s="279"/>
      <c r="BU29" s="280"/>
      <c r="BV29" s="279"/>
      <c r="BW29" s="280"/>
      <c r="BX29" s="279"/>
      <c r="BY29" s="280"/>
      <c r="BZ29" s="279"/>
      <c r="CA29" s="280"/>
      <c r="CB29" s="279"/>
      <c r="CC29" s="280"/>
      <c r="CD29" s="279"/>
      <c r="CE29" s="280"/>
      <c r="CF29" s="279"/>
    </row>
    <row r="30" spans="2:84" ht="15" x14ac:dyDescent="0.2">
      <c r="B30" s="258"/>
      <c r="C30" s="258"/>
      <c r="E30" s="280"/>
      <c r="F30" s="279"/>
      <c r="G30" s="280"/>
      <c r="H30" s="279"/>
      <c r="I30" s="280"/>
      <c r="J30" s="279"/>
      <c r="K30" s="280"/>
      <c r="L30" s="279"/>
      <c r="M30" s="280"/>
      <c r="N30" s="279"/>
      <c r="O30" s="280"/>
      <c r="P30" s="279"/>
      <c r="Q30" s="280"/>
      <c r="R30" s="279"/>
      <c r="S30" s="280"/>
      <c r="T30" s="279"/>
      <c r="U30" s="280"/>
      <c r="V30" s="279"/>
      <c r="W30" s="280"/>
      <c r="X30" s="279"/>
      <c r="Y30" s="280"/>
      <c r="Z30" s="279"/>
      <c r="AA30" s="280"/>
      <c r="AB30" s="279"/>
      <c r="AC30" s="280"/>
      <c r="AD30" s="279"/>
      <c r="AE30" s="280"/>
      <c r="AF30" s="279"/>
      <c r="AG30" s="280"/>
      <c r="AH30" s="279"/>
      <c r="AI30" s="280"/>
      <c r="AJ30" s="279"/>
      <c r="AK30" s="280"/>
      <c r="AL30" s="279"/>
      <c r="AM30" s="280"/>
      <c r="AN30" s="279"/>
      <c r="AO30" s="280"/>
      <c r="AP30" s="279"/>
      <c r="AQ30" s="280"/>
      <c r="AR30" s="279"/>
      <c r="AS30" s="280"/>
      <c r="AT30" s="279"/>
      <c r="AU30" s="280"/>
      <c r="AV30" s="279"/>
      <c r="AW30" s="280"/>
      <c r="AX30" s="279"/>
      <c r="AY30" s="280"/>
      <c r="AZ30" s="279"/>
      <c r="BA30" s="280"/>
      <c r="BB30" s="279"/>
      <c r="BC30" s="280"/>
      <c r="BD30" s="279"/>
      <c r="BE30" s="280"/>
      <c r="BF30" s="279"/>
      <c r="BG30" s="280"/>
      <c r="BH30" s="279"/>
      <c r="BI30" s="280"/>
      <c r="BJ30" s="279"/>
      <c r="BK30" s="280"/>
      <c r="BL30" s="279"/>
      <c r="BM30" s="280"/>
      <c r="BN30" s="279"/>
      <c r="BO30" s="280"/>
      <c r="BP30" s="279"/>
      <c r="BQ30" s="280"/>
      <c r="BR30" s="279"/>
      <c r="BS30" s="280"/>
      <c r="BT30" s="279"/>
      <c r="BU30" s="280"/>
      <c r="BV30" s="279"/>
      <c r="BW30" s="280"/>
      <c r="BX30" s="279"/>
      <c r="BY30" s="280"/>
      <c r="BZ30" s="279"/>
      <c r="CA30" s="280"/>
      <c r="CB30" s="279"/>
      <c r="CC30" s="280"/>
      <c r="CD30" s="279"/>
      <c r="CE30" s="280"/>
      <c r="CF30" s="279"/>
    </row>
    <row r="31" spans="2:84" ht="15" x14ac:dyDescent="0.2">
      <c r="B31" s="258"/>
      <c r="C31" s="258"/>
      <c r="E31" s="280"/>
      <c r="F31" s="279"/>
      <c r="G31" s="280"/>
      <c r="H31" s="279"/>
      <c r="I31" s="280"/>
      <c r="J31" s="279"/>
      <c r="K31" s="280"/>
      <c r="L31" s="279"/>
      <c r="M31" s="280"/>
      <c r="N31" s="279"/>
      <c r="O31" s="280"/>
      <c r="P31" s="279"/>
      <c r="Q31" s="280"/>
      <c r="R31" s="279"/>
      <c r="S31" s="280"/>
      <c r="T31" s="279"/>
      <c r="U31" s="280"/>
      <c r="V31" s="279"/>
      <c r="W31" s="280"/>
      <c r="X31" s="279"/>
      <c r="Y31" s="280"/>
      <c r="Z31" s="279"/>
      <c r="AA31" s="280"/>
      <c r="AB31" s="279"/>
      <c r="AC31" s="280"/>
      <c r="AD31" s="279"/>
      <c r="AE31" s="280"/>
      <c r="AF31" s="279"/>
      <c r="AG31" s="280"/>
      <c r="AH31" s="279"/>
      <c r="AI31" s="280"/>
      <c r="AJ31" s="279"/>
      <c r="AK31" s="280"/>
      <c r="AL31" s="279"/>
      <c r="AM31" s="280"/>
      <c r="AN31" s="279"/>
      <c r="AO31" s="280"/>
      <c r="AP31" s="279"/>
      <c r="AQ31" s="280"/>
      <c r="AR31" s="279"/>
      <c r="AS31" s="280"/>
      <c r="AT31" s="279"/>
      <c r="AU31" s="280"/>
      <c r="AV31" s="279"/>
      <c r="AW31" s="280"/>
      <c r="AX31" s="279"/>
      <c r="AY31" s="280"/>
      <c r="AZ31" s="279"/>
      <c r="BA31" s="280"/>
      <c r="BB31" s="279"/>
      <c r="BC31" s="280"/>
      <c r="BD31" s="279"/>
      <c r="BE31" s="280"/>
      <c r="BF31" s="279"/>
      <c r="BG31" s="280"/>
      <c r="BH31" s="279"/>
      <c r="BI31" s="280"/>
      <c r="BJ31" s="279"/>
      <c r="BK31" s="280"/>
      <c r="BL31" s="279"/>
      <c r="BM31" s="280"/>
      <c r="BN31" s="279"/>
      <c r="BO31" s="280"/>
      <c r="BP31" s="279"/>
      <c r="BQ31" s="280"/>
      <c r="BR31" s="279"/>
      <c r="BS31" s="280"/>
      <c r="BT31" s="279"/>
      <c r="BU31" s="280"/>
      <c r="BV31" s="279"/>
      <c r="BW31" s="280"/>
      <c r="BX31" s="279"/>
      <c r="BY31" s="280"/>
      <c r="BZ31" s="279"/>
      <c r="CA31" s="280"/>
      <c r="CB31" s="279"/>
      <c r="CC31" s="280"/>
      <c r="CD31" s="279"/>
      <c r="CE31" s="280"/>
      <c r="CF31" s="279"/>
    </row>
    <row r="32" spans="2:84" ht="15" x14ac:dyDescent="0.2">
      <c r="B32" s="258"/>
      <c r="C32" s="258"/>
      <c r="E32" s="280"/>
      <c r="F32" s="279"/>
      <c r="G32" s="280"/>
      <c r="H32" s="279"/>
      <c r="I32" s="280"/>
      <c r="J32" s="279"/>
      <c r="K32" s="280"/>
      <c r="L32" s="279"/>
      <c r="M32" s="280"/>
      <c r="N32" s="279"/>
      <c r="O32" s="280"/>
      <c r="P32" s="279"/>
      <c r="Q32" s="280"/>
      <c r="R32" s="279"/>
      <c r="S32" s="280"/>
      <c r="T32" s="279"/>
      <c r="U32" s="280"/>
      <c r="V32" s="279"/>
      <c r="W32" s="280"/>
      <c r="X32" s="279"/>
      <c r="Y32" s="280"/>
      <c r="Z32" s="279"/>
      <c r="AA32" s="280"/>
      <c r="AB32" s="279"/>
      <c r="AC32" s="280"/>
      <c r="AD32" s="279"/>
      <c r="AE32" s="280"/>
      <c r="AF32" s="279"/>
      <c r="AG32" s="280"/>
      <c r="AH32" s="279"/>
      <c r="AI32" s="280"/>
      <c r="AJ32" s="279"/>
      <c r="AK32" s="280"/>
      <c r="AL32" s="279"/>
      <c r="AM32" s="280"/>
      <c r="AN32" s="279"/>
      <c r="AO32" s="280"/>
      <c r="AP32" s="279"/>
      <c r="AQ32" s="280"/>
      <c r="AR32" s="279"/>
      <c r="AS32" s="280"/>
      <c r="AT32" s="279"/>
      <c r="AU32" s="280"/>
      <c r="AV32" s="279"/>
      <c r="AW32" s="280"/>
      <c r="AX32" s="279"/>
      <c r="AY32" s="280"/>
      <c r="AZ32" s="279"/>
      <c r="BA32" s="280"/>
      <c r="BB32" s="279"/>
      <c r="BC32" s="280"/>
      <c r="BD32" s="279"/>
      <c r="BE32" s="280"/>
      <c r="BF32" s="279"/>
      <c r="BG32" s="280"/>
      <c r="BH32" s="279"/>
      <c r="BI32" s="280"/>
      <c r="BJ32" s="279"/>
      <c r="BK32" s="280"/>
      <c r="BL32" s="279"/>
      <c r="BM32" s="280"/>
      <c r="BN32" s="279"/>
      <c r="BO32" s="280"/>
      <c r="BP32" s="279"/>
      <c r="BQ32" s="280"/>
      <c r="BR32" s="279"/>
      <c r="BS32" s="280"/>
      <c r="BT32" s="279"/>
      <c r="BU32" s="280"/>
      <c r="BV32" s="279"/>
      <c r="BW32" s="280"/>
      <c r="BX32" s="279"/>
      <c r="BY32" s="280"/>
      <c r="BZ32" s="279"/>
      <c r="CA32" s="280"/>
      <c r="CB32" s="279"/>
      <c r="CC32" s="280"/>
      <c r="CD32" s="279"/>
      <c r="CE32" s="280"/>
      <c r="CF32" s="279"/>
    </row>
    <row r="33" spans="2:84" ht="15" x14ac:dyDescent="0.2">
      <c r="B33" s="258"/>
      <c r="C33" s="258"/>
      <c r="E33" s="280"/>
      <c r="F33" s="279"/>
      <c r="G33" s="280"/>
      <c r="H33" s="279"/>
      <c r="I33" s="280"/>
      <c r="J33" s="279"/>
      <c r="K33" s="280"/>
      <c r="L33" s="279"/>
      <c r="M33" s="280"/>
      <c r="N33" s="279"/>
      <c r="O33" s="280"/>
      <c r="P33" s="279"/>
      <c r="Q33" s="280"/>
      <c r="R33" s="279"/>
      <c r="S33" s="280"/>
      <c r="T33" s="279"/>
      <c r="U33" s="280"/>
      <c r="V33" s="279"/>
      <c r="W33" s="280"/>
      <c r="X33" s="279"/>
      <c r="Y33" s="280"/>
      <c r="Z33" s="279"/>
      <c r="AA33" s="280"/>
      <c r="AB33" s="279"/>
      <c r="AC33" s="280"/>
      <c r="AD33" s="279"/>
      <c r="AE33" s="280"/>
      <c r="AF33" s="279"/>
      <c r="AG33" s="280"/>
      <c r="AH33" s="279"/>
      <c r="AI33" s="280"/>
      <c r="AJ33" s="279"/>
      <c r="AK33" s="280"/>
      <c r="AL33" s="279"/>
      <c r="AM33" s="280"/>
      <c r="AN33" s="279"/>
      <c r="AO33" s="280"/>
      <c r="AP33" s="279"/>
      <c r="AQ33" s="280"/>
      <c r="AR33" s="279"/>
      <c r="AS33" s="280"/>
      <c r="AT33" s="279"/>
      <c r="AU33" s="280"/>
      <c r="AV33" s="279"/>
      <c r="AW33" s="280"/>
      <c r="AX33" s="279"/>
      <c r="AY33" s="280"/>
      <c r="AZ33" s="279"/>
      <c r="BA33" s="280"/>
      <c r="BB33" s="279"/>
      <c r="BC33" s="280"/>
      <c r="BD33" s="279"/>
      <c r="BE33" s="280"/>
      <c r="BF33" s="279"/>
      <c r="BG33" s="280"/>
      <c r="BH33" s="279"/>
      <c r="BI33" s="280"/>
      <c r="BJ33" s="279"/>
      <c r="BK33" s="280"/>
      <c r="BL33" s="279"/>
      <c r="BM33" s="280"/>
      <c r="BN33" s="279"/>
      <c r="BO33" s="280"/>
      <c r="BP33" s="279"/>
      <c r="BQ33" s="280"/>
      <c r="BR33" s="279"/>
      <c r="BS33" s="280"/>
      <c r="BT33" s="279"/>
      <c r="BU33" s="280"/>
      <c r="BV33" s="279"/>
      <c r="BW33" s="280"/>
      <c r="BX33" s="279"/>
      <c r="BY33" s="280"/>
      <c r="BZ33" s="279"/>
      <c r="CA33" s="280"/>
      <c r="CB33" s="279"/>
      <c r="CC33" s="280"/>
      <c r="CD33" s="279"/>
      <c r="CE33" s="280"/>
      <c r="CF33" s="279"/>
    </row>
    <row r="34" spans="2:84" ht="15" x14ac:dyDescent="0.2">
      <c r="B34" s="258"/>
      <c r="C34" s="258"/>
      <c r="E34" s="280"/>
      <c r="F34" s="279"/>
      <c r="G34" s="280"/>
      <c r="H34" s="279"/>
      <c r="I34" s="280"/>
      <c r="J34" s="279"/>
      <c r="K34" s="280"/>
      <c r="L34" s="279"/>
      <c r="M34" s="280"/>
      <c r="N34" s="279"/>
      <c r="O34" s="280"/>
      <c r="P34" s="279"/>
      <c r="Q34" s="280"/>
      <c r="R34" s="279"/>
      <c r="S34" s="280"/>
      <c r="T34" s="279"/>
      <c r="U34" s="280"/>
      <c r="V34" s="279"/>
      <c r="W34" s="280"/>
      <c r="X34" s="279"/>
      <c r="Y34" s="280"/>
      <c r="Z34" s="279"/>
      <c r="AA34" s="280"/>
      <c r="AB34" s="279"/>
      <c r="AC34" s="280"/>
      <c r="AD34" s="279"/>
      <c r="AE34" s="280"/>
      <c r="AF34" s="279"/>
      <c r="AG34" s="280"/>
      <c r="AH34" s="279"/>
      <c r="AI34" s="280"/>
      <c r="AJ34" s="279"/>
      <c r="AK34" s="280"/>
      <c r="AL34" s="279"/>
      <c r="AM34" s="280"/>
      <c r="AN34" s="279"/>
      <c r="AO34" s="280"/>
      <c r="AP34" s="279"/>
      <c r="AQ34" s="280"/>
      <c r="AR34" s="279"/>
      <c r="AS34" s="280"/>
      <c r="AT34" s="279"/>
      <c r="AU34" s="280"/>
      <c r="AV34" s="279"/>
      <c r="AW34" s="280"/>
      <c r="AX34" s="279"/>
      <c r="AY34" s="280"/>
      <c r="AZ34" s="279"/>
      <c r="BA34" s="280"/>
      <c r="BB34" s="279"/>
      <c r="BC34" s="280"/>
      <c r="BD34" s="279"/>
      <c r="BE34" s="280"/>
      <c r="BF34" s="279"/>
      <c r="BG34" s="280"/>
      <c r="BH34" s="279"/>
      <c r="BI34" s="280"/>
      <c r="BJ34" s="279"/>
      <c r="BK34" s="280"/>
      <c r="BL34" s="279"/>
      <c r="BM34" s="280"/>
      <c r="BN34" s="279"/>
      <c r="BO34" s="280"/>
      <c r="BP34" s="279"/>
      <c r="BQ34" s="280"/>
      <c r="BR34" s="279"/>
      <c r="BS34" s="280"/>
      <c r="BT34" s="279"/>
      <c r="BU34" s="280"/>
      <c r="BV34" s="279"/>
      <c r="BW34" s="280"/>
      <c r="BX34" s="279"/>
      <c r="BY34" s="280"/>
      <c r="BZ34" s="279"/>
      <c r="CA34" s="280"/>
      <c r="CB34" s="279"/>
      <c r="CC34" s="280"/>
      <c r="CD34" s="279"/>
      <c r="CE34" s="280"/>
      <c r="CF34" s="279"/>
    </row>
    <row r="35" spans="2:84" x14ac:dyDescent="0.2">
      <c r="C35" s="228"/>
      <c r="E35" s="280"/>
      <c r="F35" s="279"/>
      <c r="G35" s="280"/>
      <c r="H35" s="279"/>
      <c r="I35" s="280"/>
      <c r="J35" s="279"/>
      <c r="K35" s="280"/>
      <c r="L35" s="279"/>
      <c r="M35" s="280"/>
      <c r="N35" s="279"/>
      <c r="O35" s="280"/>
      <c r="P35" s="279"/>
      <c r="Q35" s="280"/>
      <c r="R35" s="279"/>
      <c r="S35" s="280"/>
      <c r="T35" s="279"/>
      <c r="U35" s="280"/>
      <c r="V35" s="279"/>
      <c r="W35" s="280"/>
      <c r="X35" s="279"/>
      <c r="Y35" s="280"/>
      <c r="Z35" s="279"/>
      <c r="AA35" s="280"/>
      <c r="AB35" s="279"/>
      <c r="AC35" s="280"/>
      <c r="AD35" s="279"/>
      <c r="AE35" s="280"/>
      <c r="AF35" s="279"/>
      <c r="AG35" s="280"/>
      <c r="AH35" s="279"/>
      <c r="AI35" s="280"/>
      <c r="AJ35" s="279"/>
      <c r="AK35" s="280"/>
      <c r="AL35" s="279"/>
      <c r="AM35" s="280"/>
      <c r="AN35" s="279"/>
      <c r="AO35" s="280"/>
      <c r="AP35" s="279"/>
      <c r="AQ35" s="280"/>
      <c r="AR35" s="279"/>
      <c r="AS35" s="280"/>
      <c r="AT35" s="279"/>
      <c r="AU35" s="280"/>
      <c r="AV35" s="279"/>
      <c r="AW35" s="280"/>
      <c r="AX35" s="279"/>
      <c r="AY35" s="280"/>
      <c r="AZ35" s="279"/>
      <c r="BA35" s="280"/>
      <c r="BB35" s="279"/>
      <c r="BC35" s="280"/>
      <c r="BD35" s="279"/>
      <c r="BE35" s="280"/>
      <c r="BF35" s="279"/>
      <c r="BG35" s="280"/>
      <c r="BH35" s="279"/>
      <c r="BI35" s="280"/>
      <c r="BJ35" s="279"/>
      <c r="BK35" s="280"/>
      <c r="BL35" s="279"/>
      <c r="BM35" s="280"/>
      <c r="BN35" s="279"/>
      <c r="BO35" s="280"/>
      <c r="BP35" s="279"/>
      <c r="BQ35" s="280"/>
      <c r="BR35" s="279"/>
      <c r="BS35" s="280"/>
      <c r="BT35" s="279"/>
      <c r="BU35" s="280"/>
      <c r="BV35" s="279"/>
      <c r="BW35" s="280"/>
      <c r="BX35" s="279"/>
      <c r="BY35" s="280"/>
      <c r="BZ35" s="279"/>
      <c r="CA35" s="280"/>
      <c r="CB35" s="279"/>
      <c r="CC35" s="280"/>
      <c r="CD35" s="279"/>
      <c r="CE35" s="280"/>
      <c r="CF35" s="279"/>
    </row>
    <row r="36" spans="2:84" x14ac:dyDescent="0.2">
      <c r="C36" s="228"/>
      <c r="E36" s="280"/>
      <c r="F36" s="279"/>
      <c r="G36" s="280"/>
      <c r="H36" s="279"/>
      <c r="I36" s="280"/>
      <c r="J36" s="279"/>
      <c r="K36" s="280"/>
      <c r="L36" s="279"/>
      <c r="M36" s="280"/>
      <c r="N36" s="279"/>
      <c r="O36" s="280"/>
      <c r="P36" s="279"/>
      <c r="Q36" s="280"/>
      <c r="R36" s="279"/>
      <c r="S36" s="280"/>
      <c r="T36" s="279"/>
      <c r="U36" s="280"/>
      <c r="V36" s="279"/>
      <c r="W36" s="280"/>
      <c r="X36" s="279"/>
      <c r="Y36" s="280"/>
      <c r="Z36" s="279"/>
      <c r="AA36" s="280"/>
      <c r="AB36" s="279"/>
      <c r="AC36" s="280"/>
      <c r="AD36" s="279"/>
      <c r="AE36" s="280"/>
      <c r="AF36" s="279"/>
      <c r="AG36" s="280"/>
      <c r="AH36" s="279"/>
      <c r="AI36" s="280"/>
      <c r="AJ36" s="279"/>
      <c r="AK36" s="280"/>
      <c r="AL36" s="279"/>
      <c r="AM36" s="280"/>
      <c r="AN36" s="279"/>
      <c r="AO36" s="280"/>
      <c r="AP36" s="279"/>
      <c r="AQ36" s="280"/>
      <c r="AR36" s="279"/>
      <c r="AS36" s="280"/>
      <c r="AT36" s="279"/>
      <c r="AU36" s="280"/>
      <c r="AV36" s="279"/>
      <c r="AW36" s="280"/>
      <c r="AX36" s="279"/>
      <c r="AY36" s="280"/>
      <c r="AZ36" s="279"/>
      <c r="BA36" s="280"/>
      <c r="BB36" s="279"/>
      <c r="BC36" s="280"/>
      <c r="BD36" s="279"/>
      <c r="BE36" s="280"/>
      <c r="BF36" s="279"/>
      <c r="BG36" s="280"/>
      <c r="BH36" s="279"/>
      <c r="BI36" s="280"/>
      <c r="BJ36" s="279"/>
      <c r="BK36" s="280"/>
      <c r="BL36" s="279"/>
      <c r="BM36" s="280"/>
      <c r="BN36" s="279"/>
      <c r="BO36" s="280"/>
      <c r="BP36" s="279"/>
      <c r="BQ36" s="280"/>
      <c r="BR36" s="279"/>
      <c r="BS36" s="280"/>
      <c r="BT36" s="279"/>
      <c r="BU36" s="280"/>
      <c r="BV36" s="279"/>
      <c r="BW36" s="280"/>
      <c r="BX36" s="279"/>
      <c r="BY36" s="280"/>
      <c r="BZ36" s="279"/>
      <c r="CA36" s="280"/>
      <c r="CB36" s="279"/>
      <c r="CC36" s="280"/>
      <c r="CD36" s="279"/>
      <c r="CE36" s="280"/>
      <c r="CF36" s="279"/>
    </row>
    <row r="37" spans="2:84" x14ac:dyDescent="0.2">
      <c r="C37" s="228"/>
      <c r="E37" s="280"/>
      <c r="F37" s="279"/>
      <c r="G37" s="280"/>
      <c r="H37" s="279"/>
      <c r="I37" s="280"/>
      <c r="J37" s="279"/>
      <c r="K37" s="280"/>
      <c r="L37" s="279"/>
      <c r="M37" s="280"/>
      <c r="N37" s="279"/>
      <c r="O37" s="280"/>
      <c r="P37" s="279"/>
      <c r="Q37" s="280"/>
      <c r="R37" s="279"/>
      <c r="S37" s="280"/>
      <c r="T37" s="279"/>
      <c r="U37" s="280"/>
      <c r="V37" s="279"/>
      <c r="W37" s="280"/>
      <c r="X37" s="279"/>
      <c r="Y37" s="280"/>
      <c r="Z37" s="279"/>
      <c r="AA37" s="280"/>
      <c r="AB37" s="279"/>
      <c r="AC37" s="280"/>
      <c r="AD37" s="279"/>
      <c r="AE37" s="280"/>
      <c r="AF37" s="279"/>
      <c r="AG37" s="280"/>
      <c r="AH37" s="279"/>
      <c r="AI37" s="280"/>
      <c r="AJ37" s="279"/>
      <c r="AK37" s="280"/>
      <c r="AL37" s="279"/>
      <c r="AM37" s="280"/>
      <c r="AN37" s="279"/>
      <c r="AO37" s="280"/>
      <c r="AP37" s="279"/>
      <c r="AQ37" s="280"/>
      <c r="AR37" s="279"/>
      <c r="AS37" s="280"/>
      <c r="AT37" s="279"/>
      <c r="AU37" s="280"/>
      <c r="AV37" s="279"/>
      <c r="AW37" s="280"/>
      <c r="AX37" s="279"/>
      <c r="AY37" s="280"/>
      <c r="AZ37" s="279"/>
      <c r="BA37" s="280"/>
      <c r="BB37" s="279"/>
      <c r="BC37" s="280"/>
      <c r="BD37" s="279"/>
      <c r="BE37" s="280"/>
      <c r="BF37" s="279"/>
      <c r="BG37" s="280"/>
      <c r="BH37" s="279"/>
      <c r="BI37" s="280"/>
      <c r="BJ37" s="279"/>
      <c r="BK37" s="280"/>
      <c r="BL37" s="279"/>
      <c r="BM37" s="280"/>
      <c r="BN37" s="279"/>
      <c r="BO37" s="280"/>
      <c r="BP37" s="279"/>
      <c r="BQ37" s="280"/>
      <c r="BR37" s="279"/>
      <c r="BS37" s="280"/>
      <c r="BT37" s="279"/>
      <c r="BU37" s="280"/>
      <c r="BV37" s="279"/>
      <c r="BW37" s="280"/>
      <c r="BX37" s="279"/>
      <c r="BY37" s="280"/>
      <c r="BZ37" s="279"/>
      <c r="CA37" s="280"/>
      <c r="CB37" s="279"/>
      <c r="CC37" s="280"/>
      <c r="CD37" s="279"/>
      <c r="CE37" s="280"/>
      <c r="CF37" s="279"/>
    </row>
    <row r="38" spans="2:84" ht="13.5" thickBot="1" x14ac:dyDescent="0.25">
      <c r="C38" s="228"/>
      <c r="E38" s="281"/>
      <c r="F38" s="282"/>
      <c r="G38" s="281"/>
      <c r="H38" s="282"/>
      <c r="I38" s="281"/>
      <c r="J38" s="282"/>
      <c r="K38" s="281"/>
      <c r="L38" s="282"/>
      <c r="M38" s="281"/>
      <c r="N38" s="282"/>
      <c r="O38" s="281"/>
      <c r="P38" s="282"/>
      <c r="Q38" s="281"/>
      <c r="R38" s="282"/>
      <c r="S38" s="281"/>
      <c r="T38" s="282"/>
      <c r="U38" s="281"/>
      <c r="V38" s="282"/>
      <c r="W38" s="281"/>
      <c r="X38" s="282"/>
      <c r="Y38" s="281"/>
      <c r="Z38" s="282"/>
      <c r="AA38" s="281"/>
      <c r="AB38" s="282"/>
      <c r="AC38" s="281"/>
      <c r="AD38" s="282"/>
      <c r="AE38" s="281"/>
      <c r="AF38" s="282"/>
      <c r="AG38" s="281"/>
      <c r="AH38" s="282"/>
      <c r="AI38" s="281"/>
      <c r="AJ38" s="282"/>
      <c r="AK38" s="281"/>
      <c r="AL38" s="282"/>
      <c r="AM38" s="281"/>
      <c r="AN38" s="282"/>
      <c r="AO38" s="281"/>
      <c r="AP38" s="282"/>
      <c r="AQ38" s="281"/>
      <c r="AR38" s="282"/>
      <c r="AS38" s="281"/>
      <c r="AT38" s="282"/>
      <c r="AU38" s="281"/>
      <c r="AV38" s="282"/>
      <c r="AW38" s="281"/>
      <c r="AX38" s="282"/>
      <c r="AY38" s="281"/>
      <c r="AZ38" s="282"/>
      <c r="BA38" s="281"/>
      <c r="BB38" s="282"/>
      <c r="BC38" s="281"/>
      <c r="BD38" s="282"/>
      <c r="BE38" s="281"/>
      <c r="BF38" s="282"/>
      <c r="BG38" s="281"/>
      <c r="BH38" s="282"/>
      <c r="BI38" s="281"/>
      <c r="BJ38" s="282"/>
      <c r="BK38" s="281"/>
      <c r="BL38" s="282"/>
      <c r="BM38" s="281"/>
      <c r="BN38" s="282"/>
      <c r="BO38" s="281"/>
      <c r="BP38" s="282"/>
      <c r="BQ38" s="281"/>
      <c r="BR38" s="282"/>
      <c r="BS38" s="281"/>
      <c r="BT38" s="282"/>
      <c r="BU38" s="281"/>
      <c r="BV38" s="282"/>
      <c r="BW38" s="281"/>
      <c r="BX38" s="282"/>
      <c r="BY38" s="281"/>
      <c r="BZ38" s="282"/>
      <c r="CA38" s="281"/>
      <c r="CB38" s="282"/>
      <c r="CC38" s="281"/>
      <c r="CD38" s="282"/>
      <c r="CE38" s="281"/>
      <c r="CF38" s="282"/>
    </row>
  </sheetData>
  <mergeCells count="86">
    <mergeCell ref="O26:P27"/>
    <mergeCell ref="B1:D1"/>
    <mergeCell ref="K1:O2"/>
    <mergeCell ref="B2:D2"/>
    <mergeCell ref="B4:P4"/>
    <mergeCell ref="B15:B16"/>
    <mergeCell ref="C15:C16"/>
    <mergeCell ref="E26:F27"/>
    <mergeCell ref="G26:H27"/>
    <mergeCell ref="I26:J27"/>
    <mergeCell ref="K26:L27"/>
    <mergeCell ref="M26:N27"/>
    <mergeCell ref="AM26:AN27"/>
    <mergeCell ref="Q26:R27"/>
    <mergeCell ref="S26:T27"/>
    <mergeCell ref="U26:V27"/>
    <mergeCell ref="W26:X27"/>
    <mergeCell ref="Y26:Z27"/>
    <mergeCell ref="AA26:AB27"/>
    <mergeCell ref="AC26:AD27"/>
    <mergeCell ref="AE26:AF27"/>
    <mergeCell ref="AG26:AH27"/>
    <mergeCell ref="AI26:AJ27"/>
    <mergeCell ref="AK26:AL27"/>
    <mergeCell ref="BK26:BL27"/>
    <mergeCell ref="AO26:AP27"/>
    <mergeCell ref="AQ26:AR27"/>
    <mergeCell ref="AS26:AT27"/>
    <mergeCell ref="AU26:AV27"/>
    <mergeCell ref="AW26:AX27"/>
    <mergeCell ref="AY26:AZ27"/>
    <mergeCell ref="BA26:BB27"/>
    <mergeCell ref="BC26:BD27"/>
    <mergeCell ref="BE26:BF27"/>
    <mergeCell ref="BG26:BH27"/>
    <mergeCell ref="BI26:BJ27"/>
    <mergeCell ref="BY26:BZ27"/>
    <mergeCell ref="CA26:CB27"/>
    <mergeCell ref="CC26:CD27"/>
    <mergeCell ref="CE26:CF27"/>
    <mergeCell ref="E28:F38"/>
    <mergeCell ref="G28:H38"/>
    <mergeCell ref="I28:J38"/>
    <mergeCell ref="K28:L38"/>
    <mergeCell ref="M28:N38"/>
    <mergeCell ref="O28:P38"/>
    <mergeCell ref="BM26:BN27"/>
    <mergeCell ref="BO26:BP27"/>
    <mergeCell ref="BQ26:BR27"/>
    <mergeCell ref="BS26:BT27"/>
    <mergeCell ref="BU26:BV27"/>
    <mergeCell ref="BW26:BX27"/>
    <mergeCell ref="AM28:AN38"/>
    <mergeCell ref="Q28:R38"/>
    <mergeCell ref="S28:T38"/>
    <mergeCell ref="U28:V38"/>
    <mergeCell ref="W28:X38"/>
    <mergeCell ref="Y28:Z38"/>
    <mergeCell ref="AA28:AB38"/>
    <mergeCell ref="AC28:AD38"/>
    <mergeCell ref="AE28:AF38"/>
    <mergeCell ref="AG28:AH38"/>
    <mergeCell ref="AI28:AJ38"/>
    <mergeCell ref="AK28:AL38"/>
    <mergeCell ref="BK28:BL38"/>
    <mergeCell ref="AO28:AP38"/>
    <mergeCell ref="AQ28:AR38"/>
    <mergeCell ref="AS28:AT38"/>
    <mergeCell ref="AU28:AV38"/>
    <mergeCell ref="AW28:AX38"/>
    <mergeCell ref="AY28:AZ38"/>
    <mergeCell ref="BA28:BB38"/>
    <mergeCell ref="BC28:BD38"/>
    <mergeCell ref="BE28:BF38"/>
    <mergeCell ref="BG28:BH38"/>
    <mergeCell ref="BI28:BJ38"/>
    <mergeCell ref="BY28:BZ38"/>
    <mergeCell ref="CA28:CB38"/>
    <mergeCell ref="CC28:CD38"/>
    <mergeCell ref="CE28:CF38"/>
    <mergeCell ref="BM28:BN38"/>
    <mergeCell ref="BO28:BP38"/>
    <mergeCell ref="BQ28:BR38"/>
    <mergeCell ref="BS28:BT38"/>
    <mergeCell ref="BU28:BV38"/>
    <mergeCell ref="BW28:BX38"/>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O33"/>
  <sheetViews>
    <sheetView zoomScaleNormal="100" workbookViewId="0">
      <pane ySplit="5" topLeftCell="A6" activePane="bottomLeft" state="frozen"/>
      <selection pane="bottomLeft" activeCell="N27" sqref="N27"/>
    </sheetView>
  </sheetViews>
  <sheetFormatPr defaultColWidth="9.140625" defaultRowHeight="12.75" x14ac:dyDescent="0.2"/>
  <cols>
    <col min="1" max="1" width="9.7109375" style="1" customWidth="1"/>
    <col min="2" max="2" width="16.7109375" style="1" customWidth="1"/>
    <col min="3" max="3" width="8.7109375" style="1" customWidth="1"/>
    <col min="4" max="4" width="10.7109375" style="1" customWidth="1"/>
    <col min="5" max="5" width="12.7109375" style="1" customWidth="1"/>
    <col min="6" max="6" width="12.85546875" style="1" customWidth="1"/>
    <col min="7" max="7" width="12.7109375" style="1" customWidth="1"/>
    <col min="8" max="8" width="17.7109375" style="1" customWidth="1"/>
    <col min="9" max="9" width="11.7109375" style="1" customWidth="1"/>
    <col min="10" max="10" width="10.7109375" style="1" customWidth="1"/>
    <col min="11" max="11" width="15.7109375" style="1" customWidth="1"/>
    <col min="12" max="12" width="13.7109375" style="1" customWidth="1"/>
    <col min="13" max="13" width="10.7109375" style="1" customWidth="1"/>
    <col min="14" max="14" width="32.7109375" style="1" customWidth="1"/>
    <col min="15" max="16384" width="9.140625" style="1"/>
  </cols>
  <sheetData>
    <row r="1" spans="1:15" ht="48" customHeight="1" thickBot="1" x14ac:dyDescent="0.25">
      <c r="A1" s="312" t="s">
        <v>61</v>
      </c>
      <c r="B1" s="313"/>
      <c r="C1" s="313"/>
      <c r="D1" s="313"/>
      <c r="E1" s="313"/>
      <c r="F1" s="313"/>
      <c r="G1" s="313"/>
      <c r="H1" s="313"/>
      <c r="I1" s="313"/>
      <c r="J1" s="313"/>
      <c r="K1" s="313"/>
      <c r="L1" s="313"/>
      <c r="M1" s="313"/>
      <c r="N1" s="313"/>
    </row>
    <row r="2" spans="1:15" s="13" customFormat="1" ht="24" customHeight="1" x14ac:dyDescent="0.2">
      <c r="A2" s="68" t="s">
        <v>14</v>
      </c>
      <c r="B2" s="379"/>
      <c r="C2" s="379"/>
      <c r="D2" s="379"/>
      <c r="E2" s="70" t="s">
        <v>15</v>
      </c>
      <c r="F2" s="315"/>
      <c r="G2" s="316"/>
      <c r="H2" s="72" t="s">
        <v>53</v>
      </c>
      <c r="I2" s="317"/>
      <c r="J2" s="318"/>
      <c r="K2" s="318"/>
      <c r="L2" s="318"/>
      <c r="M2" s="318"/>
      <c r="N2" s="319"/>
      <c r="O2" s="19"/>
    </row>
    <row r="3" spans="1:15" s="13" customFormat="1" ht="24" customHeight="1" x14ac:dyDescent="0.2">
      <c r="A3" s="69" t="s">
        <v>52</v>
      </c>
      <c r="B3" s="326"/>
      <c r="C3" s="326"/>
      <c r="D3" s="326"/>
      <c r="E3" s="71" t="s">
        <v>16</v>
      </c>
      <c r="F3" s="327"/>
      <c r="G3" s="328"/>
      <c r="H3" s="73"/>
      <c r="I3" s="320"/>
      <c r="J3" s="321"/>
      <c r="K3" s="321"/>
      <c r="L3" s="321"/>
      <c r="M3" s="321"/>
      <c r="N3" s="322"/>
      <c r="O3" s="19"/>
    </row>
    <row r="4" spans="1:15" s="13" customFormat="1" ht="24" customHeight="1" x14ac:dyDescent="0.2">
      <c r="A4" s="15" t="s">
        <v>57</v>
      </c>
      <c r="B4" s="326"/>
      <c r="C4" s="326"/>
      <c r="D4" s="326"/>
      <c r="E4" s="17" t="s">
        <v>59</v>
      </c>
      <c r="F4" s="327"/>
      <c r="G4" s="328"/>
      <c r="H4" s="70"/>
      <c r="I4" s="320"/>
      <c r="J4" s="321"/>
      <c r="K4" s="321"/>
      <c r="L4" s="321"/>
      <c r="M4" s="321"/>
      <c r="N4" s="322"/>
      <c r="O4" s="19"/>
    </row>
    <row r="5" spans="1:15" s="6" customFormat="1" ht="24" customHeight="1" thickBot="1" x14ac:dyDescent="0.25">
      <c r="A5" s="16" t="s">
        <v>58</v>
      </c>
      <c r="B5" s="329"/>
      <c r="C5" s="329"/>
      <c r="D5" s="329"/>
      <c r="E5" s="18" t="s">
        <v>60</v>
      </c>
      <c r="F5" s="330"/>
      <c r="G5" s="331"/>
      <c r="H5" s="74"/>
      <c r="I5" s="323"/>
      <c r="J5" s="324"/>
      <c r="K5" s="324"/>
      <c r="L5" s="324"/>
      <c r="M5" s="324"/>
      <c r="N5" s="325"/>
      <c r="O5" s="20"/>
    </row>
    <row r="6" spans="1:15" s="6" customFormat="1" ht="18" customHeight="1" x14ac:dyDescent="0.35">
      <c r="A6" s="339" t="s">
        <v>1</v>
      </c>
      <c r="B6" s="154"/>
      <c r="C6" s="76"/>
      <c r="D6" s="122"/>
      <c r="E6" s="78" t="s">
        <v>43</v>
      </c>
      <c r="F6" s="99" t="s">
        <v>66</v>
      </c>
      <c r="G6" s="83" t="s">
        <v>44</v>
      </c>
      <c r="H6" s="99" t="s">
        <v>56</v>
      </c>
      <c r="I6" s="159"/>
      <c r="J6" s="77" t="s">
        <v>6</v>
      </c>
      <c r="K6" s="85" t="s">
        <v>8</v>
      </c>
      <c r="L6" s="99" t="s">
        <v>62</v>
      </c>
      <c r="M6" s="154"/>
      <c r="N6" s="138" t="s">
        <v>48</v>
      </c>
      <c r="O6" s="20"/>
    </row>
    <row r="7" spans="1:15" s="6" customFormat="1" ht="15" customHeight="1" x14ac:dyDescent="0.2">
      <c r="A7" s="340"/>
      <c r="B7" s="155"/>
      <c r="C7" s="79" t="s">
        <v>1</v>
      </c>
      <c r="D7" s="123"/>
      <c r="E7" s="80" t="s">
        <v>18</v>
      </c>
      <c r="F7" s="86" t="s">
        <v>17</v>
      </c>
      <c r="G7" s="86" t="s">
        <v>21</v>
      </c>
      <c r="H7" s="86" t="s">
        <v>23</v>
      </c>
      <c r="I7" s="160"/>
      <c r="J7" s="88" t="s">
        <v>5</v>
      </c>
      <c r="K7" s="89" t="s">
        <v>24</v>
      </c>
      <c r="L7" s="88" t="s">
        <v>12</v>
      </c>
      <c r="M7" s="155"/>
      <c r="N7" s="157" t="s">
        <v>54</v>
      </c>
      <c r="O7" s="20"/>
    </row>
    <row r="8" spans="1:15" s="6" customFormat="1" ht="15" customHeight="1" thickBot="1" x14ac:dyDescent="0.25">
      <c r="A8" s="340"/>
      <c r="B8" s="155"/>
      <c r="C8" s="81" t="s">
        <v>2</v>
      </c>
      <c r="D8" s="123"/>
      <c r="E8" s="82" t="s">
        <v>19</v>
      </c>
      <c r="F8" s="81" t="s">
        <v>55</v>
      </c>
      <c r="G8" s="81" t="s">
        <v>19</v>
      </c>
      <c r="H8" s="81" t="s">
        <v>19</v>
      </c>
      <c r="I8" s="160"/>
      <c r="J8" s="90" t="s">
        <v>19</v>
      </c>
      <c r="K8" s="91" t="s">
        <v>19</v>
      </c>
      <c r="L8" s="90" t="s">
        <v>19</v>
      </c>
      <c r="M8" s="155"/>
      <c r="N8" s="158" t="s">
        <v>19</v>
      </c>
      <c r="O8" s="20"/>
    </row>
    <row r="9" spans="1:15" s="6" customFormat="1" ht="18" customHeight="1" x14ac:dyDescent="0.2">
      <c r="A9" s="340"/>
      <c r="B9" s="155"/>
      <c r="C9" s="92">
        <v>1</v>
      </c>
      <c r="D9" s="123"/>
      <c r="E9" s="33"/>
      <c r="F9" s="39"/>
      <c r="G9" s="22"/>
      <c r="H9" s="36" t="str">
        <f t="shared" ref="H9:H14" si="0">IF(OR(E9="",G9=""),"",(G9-E9-F9))</f>
        <v/>
      </c>
      <c r="I9" s="160"/>
      <c r="J9" s="36">
        <f>C25</f>
        <v>0</v>
      </c>
      <c r="K9" s="162"/>
      <c r="L9" s="53"/>
      <c r="M9" s="155"/>
      <c r="N9" s="392" t="str">
        <f>IF(OR(H9="",H10=""),"",(AVERAGE(H9:H10)-J9-L10))</f>
        <v/>
      </c>
      <c r="O9" s="20"/>
    </row>
    <row r="10" spans="1:15" s="6" customFormat="1" ht="18" customHeight="1" x14ac:dyDescent="0.2">
      <c r="A10" s="340"/>
      <c r="B10" s="155"/>
      <c r="C10" s="93">
        <v>2</v>
      </c>
      <c r="D10" s="123"/>
      <c r="E10" s="34"/>
      <c r="F10" s="26"/>
      <c r="G10" s="44"/>
      <c r="H10" s="37" t="str">
        <f t="shared" si="0"/>
        <v/>
      </c>
      <c r="I10" s="160"/>
      <c r="J10" s="37"/>
      <c r="K10" s="164">
        <f>F25</f>
        <v>0</v>
      </c>
      <c r="L10" s="54">
        <f>K10-F10</f>
        <v>0</v>
      </c>
      <c r="M10" s="155"/>
      <c r="N10" s="393"/>
      <c r="O10" s="20"/>
    </row>
    <row r="11" spans="1:15" s="6" customFormat="1" ht="18" customHeight="1" x14ac:dyDescent="0.2">
      <c r="A11" s="340"/>
      <c r="B11" s="155"/>
      <c r="C11" s="93">
        <v>3</v>
      </c>
      <c r="D11" s="123"/>
      <c r="E11" s="34"/>
      <c r="F11" s="26"/>
      <c r="G11" s="23"/>
      <c r="H11" s="37" t="str">
        <f t="shared" si="0"/>
        <v/>
      </c>
      <c r="I11" s="160"/>
      <c r="J11" s="37">
        <f>C26</f>
        <v>0</v>
      </c>
      <c r="K11" s="163"/>
      <c r="L11" s="54"/>
      <c r="M11" s="155"/>
      <c r="N11" s="393" t="str">
        <f>IF(OR(H11="",H12=""),"",(AVERAGE(H11:H12)-J11-L12))</f>
        <v/>
      </c>
      <c r="O11" s="20"/>
    </row>
    <row r="12" spans="1:15" s="6" customFormat="1" ht="18" customHeight="1" x14ac:dyDescent="0.2">
      <c r="A12" s="340"/>
      <c r="B12" s="155"/>
      <c r="C12" s="93">
        <v>4</v>
      </c>
      <c r="D12" s="123"/>
      <c r="E12" s="34"/>
      <c r="F12" s="26"/>
      <c r="G12" s="45"/>
      <c r="H12" s="37" t="str">
        <f t="shared" si="0"/>
        <v/>
      </c>
      <c r="I12" s="160"/>
      <c r="J12" s="37"/>
      <c r="K12" s="165">
        <f>F26</f>
        <v>0</v>
      </c>
      <c r="L12" s="54">
        <f>K12-F12</f>
        <v>0</v>
      </c>
      <c r="M12" s="155"/>
      <c r="N12" s="393"/>
      <c r="O12" s="20"/>
    </row>
    <row r="13" spans="1:15" s="6" customFormat="1" ht="18" customHeight="1" x14ac:dyDescent="0.2">
      <c r="A13" s="340"/>
      <c r="B13" s="155"/>
      <c r="C13" s="93">
        <v>5</v>
      </c>
      <c r="D13" s="123"/>
      <c r="E13" s="34"/>
      <c r="F13" s="26"/>
      <c r="G13" s="26"/>
      <c r="H13" s="37" t="str">
        <f t="shared" si="0"/>
        <v/>
      </c>
      <c r="I13" s="160"/>
      <c r="J13" s="37">
        <f>C27</f>
        <v>0</v>
      </c>
      <c r="K13" s="163"/>
      <c r="L13" s="48"/>
      <c r="M13" s="155"/>
      <c r="N13" s="393" t="str">
        <f>IF(OR(H13="",H14=""),"",(AVERAGE(H13:H14)-J13-L14))</f>
        <v/>
      </c>
      <c r="O13" s="20"/>
    </row>
    <row r="14" spans="1:15" s="6" customFormat="1" ht="18" customHeight="1" thickBot="1" x14ac:dyDescent="0.25">
      <c r="A14" s="391"/>
      <c r="B14" s="156"/>
      <c r="C14" s="94">
        <v>6</v>
      </c>
      <c r="D14" s="124"/>
      <c r="E14" s="35"/>
      <c r="F14" s="43"/>
      <c r="G14" s="46"/>
      <c r="H14" s="38" t="str">
        <f t="shared" si="0"/>
        <v/>
      </c>
      <c r="I14" s="161"/>
      <c r="J14" s="38"/>
      <c r="K14" s="166">
        <f>F27</f>
        <v>0</v>
      </c>
      <c r="L14" s="56">
        <f>K14-F14</f>
        <v>0</v>
      </c>
      <c r="M14" s="156"/>
      <c r="N14" s="394"/>
      <c r="O14" s="20"/>
    </row>
    <row r="15" spans="1:15" s="6" customFormat="1" ht="18" customHeight="1" x14ac:dyDescent="0.35">
      <c r="A15" s="344" t="s">
        <v>4</v>
      </c>
      <c r="B15" s="154"/>
      <c r="C15" s="97"/>
      <c r="D15" s="122"/>
      <c r="E15" s="83" t="s">
        <v>43</v>
      </c>
      <c r="F15" s="83" t="s">
        <v>7</v>
      </c>
      <c r="G15" s="83" t="s">
        <v>44</v>
      </c>
      <c r="H15" s="99" t="s">
        <v>56</v>
      </c>
      <c r="I15" s="159"/>
      <c r="J15" s="77" t="s">
        <v>6</v>
      </c>
      <c r="K15" s="83" t="s">
        <v>46</v>
      </c>
      <c r="L15" s="99" t="s">
        <v>62</v>
      </c>
      <c r="M15" s="122"/>
      <c r="N15" s="138" t="s">
        <v>48</v>
      </c>
      <c r="O15" s="20"/>
    </row>
    <row r="16" spans="1:15" s="6" customFormat="1" ht="15" customHeight="1" x14ac:dyDescent="0.2">
      <c r="A16" s="345"/>
      <c r="B16" s="155"/>
      <c r="C16" s="79" t="s">
        <v>4</v>
      </c>
      <c r="D16" s="123"/>
      <c r="E16" s="86" t="s">
        <v>18</v>
      </c>
      <c r="F16" s="86" t="s">
        <v>17</v>
      </c>
      <c r="G16" s="86" t="s">
        <v>21</v>
      </c>
      <c r="H16" s="86" t="s">
        <v>23</v>
      </c>
      <c r="I16" s="160"/>
      <c r="J16" s="87" t="s">
        <v>5</v>
      </c>
      <c r="K16" s="88" t="s">
        <v>24</v>
      </c>
      <c r="L16" s="88" t="s">
        <v>12</v>
      </c>
      <c r="M16" s="123"/>
      <c r="N16" s="157" t="s">
        <v>54</v>
      </c>
      <c r="O16" s="20"/>
    </row>
    <row r="17" spans="1:15" s="6" customFormat="1" ht="15" customHeight="1" thickBot="1" x14ac:dyDescent="0.25">
      <c r="A17" s="345"/>
      <c r="B17" s="155"/>
      <c r="C17" s="81" t="s">
        <v>2</v>
      </c>
      <c r="D17" s="123"/>
      <c r="E17" s="81" t="s">
        <v>19</v>
      </c>
      <c r="F17" s="81" t="s">
        <v>55</v>
      </c>
      <c r="G17" s="81" t="s">
        <v>19</v>
      </c>
      <c r="H17" s="81" t="s">
        <v>19</v>
      </c>
      <c r="I17" s="160"/>
      <c r="J17" s="90" t="s">
        <v>19</v>
      </c>
      <c r="K17" s="90" t="s">
        <v>202</v>
      </c>
      <c r="L17" s="90" t="s">
        <v>19</v>
      </c>
      <c r="M17" s="123"/>
      <c r="N17" s="158" t="s">
        <v>19</v>
      </c>
      <c r="O17" s="20"/>
    </row>
    <row r="18" spans="1:15" s="7" customFormat="1" ht="18" customHeight="1" x14ac:dyDescent="0.2">
      <c r="A18" s="345"/>
      <c r="B18" s="155"/>
      <c r="C18" s="139">
        <v>1</v>
      </c>
      <c r="D18" s="123"/>
      <c r="E18" s="25"/>
      <c r="F18" s="39"/>
      <c r="G18" s="40"/>
      <c r="H18" s="36" t="str">
        <f t="shared" ref="H18:H23" si="1">IF(OR(E18="",G18=""),"",(G18-E18-F18))</f>
        <v/>
      </c>
      <c r="I18" s="160"/>
      <c r="J18" s="52">
        <f>C28</f>
        <v>0</v>
      </c>
      <c r="K18" s="52"/>
      <c r="L18" s="53"/>
      <c r="M18" s="123"/>
      <c r="N18" s="392" t="str">
        <f>IF(OR(H18="",H19=""),"",(AVERAGE(H18:H19)-J18-L19))</f>
        <v/>
      </c>
      <c r="O18" s="21"/>
    </row>
    <row r="19" spans="1:15" s="7" customFormat="1" ht="18" customHeight="1" x14ac:dyDescent="0.2">
      <c r="A19" s="345"/>
      <c r="B19" s="155"/>
      <c r="C19" s="102">
        <v>2</v>
      </c>
      <c r="D19" s="123"/>
      <c r="E19" s="41"/>
      <c r="F19" s="26"/>
      <c r="G19" s="23"/>
      <c r="H19" s="37" t="str">
        <f t="shared" si="1"/>
        <v/>
      </c>
      <c r="I19" s="160"/>
      <c r="J19" s="37"/>
      <c r="K19" s="37">
        <f>F28</f>
        <v>0</v>
      </c>
      <c r="L19" s="54">
        <f>K19-F19</f>
        <v>0</v>
      </c>
      <c r="M19" s="123"/>
      <c r="N19" s="393"/>
      <c r="O19" s="21"/>
    </row>
    <row r="20" spans="1:15" s="6" customFormat="1" ht="18" customHeight="1" x14ac:dyDescent="0.2">
      <c r="A20" s="345"/>
      <c r="B20" s="155"/>
      <c r="C20" s="103">
        <v>3</v>
      </c>
      <c r="D20" s="123"/>
      <c r="E20" s="41"/>
      <c r="F20" s="26"/>
      <c r="G20" s="23"/>
      <c r="H20" s="37" t="str">
        <f t="shared" si="1"/>
        <v/>
      </c>
      <c r="I20" s="160"/>
      <c r="J20" s="55">
        <f>C29</f>
        <v>0</v>
      </c>
      <c r="K20" s="55"/>
      <c r="L20" s="54"/>
      <c r="M20" s="123"/>
      <c r="N20" s="393" t="str">
        <f>IF(OR(H20="",H21=""),"",(AVERAGE(H20:H21)-J20-L21))</f>
        <v/>
      </c>
      <c r="O20" s="20"/>
    </row>
    <row r="21" spans="1:15" s="6" customFormat="1" ht="18" customHeight="1" x14ac:dyDescent="0.2">
      <c r="A21" s="345"/>
      <c r="B21" s="155"/>
      <c r="C21" s="102">
        <v>4</v>
      </c>
      <c r="D21" s="123"/>
      <c r="E21" s="41"/>
      <c r="F21" s="26"/>
      <c r="G21" s="23"/>
      <c r="H21" s="37" t="str">
        <f t="shared" si="1"/>
        <v/>
      </c>
      <c r="I21" s="160"/>
      <c r="J21" s="37"/>
      <c r="K21" s="37">
        <f>F29</f>
        <v>0</v>
      </c>
      <c r="L21" s="54">
        <f>K21-F21</f>
        <v>0</v>
      </c>
      <c r="M21" s="123"/>
      <c r="N21" s="393"/>
      <c r="O21" s="20"/>
    </row>
    <row r="22" spans="1:15" s="7" customFormat="1" ht="18" customHeight="1" x14ac:dyDescent="0.2">
      <c r="A22" s="345"/>
      <c r="B22" s="155"/>
      <c r="C22" s="103">
        <v>5</v>
      </c>
      <c r="D22" s="123"/>
      <c r="E22" s="41"/>
      <c r="F22" s="26"/>
      <c r="G22" s="23"/>
      <c r="H22" s="37" t="str">
        <f t="shared" si="1"/>
        <v/>
      </c>
      <c r="I22" s="160"/>
      <c r="J22" s="55">
        <f>C30</f>
        <v>0</v>
      </c>
      <c r="K22" s="55"/>
      <c r="L22" s="48"/>
      <c r="M22" s="123"/>
      <c r="N22" s="393" t="str">
        <f>IF(OR(H22="",H23=""),"",(AVERAGE(H22:H23)-J22-L23))</f>
        <v/>
      </c>
      <c r="O22" s="21"/>
    </row>
    <row r="23" spans="1:15" s="7" customFormat="1" ht="18" customHeight="1" thickBot="1" x14ac:dyDescent="0.25">
      <c r="A23" s="397"/>
      <c r="B23" s="156"/>
      <c r="C23" s="104">
        <v>6</v>
      </c>
      <c r="D23" s="124"/>
      <c r="E23" s="42"/>
      <c r="F23" s="43"/>
      <c r="G23" s="24"/>
      <c r="H23" s="38" t="str">
        <f t="shared" si="1"/>
        <v/>
      </c>
      <c r="I23" s="161"/>
      <c r="J23" s="38"/>
      <c r="K23" s="38">
        <f>F30</f>
        <v>0</v>
      </c>
      <c r="L23" s="56">
        <f>K23-F23</f>
        <v>0</v>
      </c>
      <c r="M23" s="124"/>
      <c r="N23" s="394"/>
      <c r="O23" s="21"/>
    </row>
    <row r="24" spans="1:15" s="6" customFormat="1" ht="18" customHeight="1" thickBot="1" x14ac:dyDescent="0.35">
      <c r="A24" s="348" t="s">
        <v>5</v>
      </c>
      <c r="B24" s="105" t="s">
        <v>2</v>
      </c>
      <c r="C24" s="109" t="s">
        <v>3</v>
      </c>
      <c r="D24" s="380" t="s">
        <v>200</v>
      </c>
      <c r="E24" s="110" t="s">
        <v>2</v>
      </c>
      <c r="F24" s="115" t="s">
        <v>3</v>
      </c>
      <c r="G24" s="395"/>
      <c r="H24" s="396"/>
      <c r="I24" s="396"/>
      <c r="J24" s="396"/>
      <c r="K24" s="396"/>
      <c r="L24" s="10"/>
      <c r="M24" s="11"/>
      <c r="N24" s="11"/>
      <c r="O24" s="20"/>
    </row>
    <row r="25" spans="1:15" s="6" customFormat="1" ht="18" customHeight="1" x14ac:dyDescent="0.2">
      <c r="A25" s="349"/>
      <c r="B25" s="106" t="s">
        <v>31</v>
      </c>
      <c r="C25" s="57"/>
      <c r="D25" s="381"/>
      <c r="E25" s="111" t="s">
        <v>37</v>
      </c>
      <c r="F25" s="61"/>
      <c r="G25" s="395"/>
      <c r="H25" s="396"/>
      <c r="I25" s="396"/>
      <c r="J25" s="396"/>
      <c r="K25" s="396"/>
      <c r="L25" s="9"/>
      <c r="M25" s="9"/>
      <c r="N25" s="12"/>
      <c r="O25" s="20"/>
    </row>
    <row r="26" spans="1:15" s="6" customFormat="1" ht="18" customHeight="1" x14ac:dyDescent="0.2">
      <c r="A26" s="349"/>
      <c r="B26" s="107" t="s">
        <v>32</v>
      </c>
      <c r="C26" s="58"/>
      <c r="D26" s="381"/>
      <c r="E26" s="112" t="s">
        <v>38</v>
      </c>
      <c r="F26" s="62"/>
      <c r="G26" s="395"/>
      <c r="H26" s="396"/>
      <c r="I26" s="396"/>
      <c r="J26" s="396"/>
      <c r="K26" s="396"/>
      <c r="L26" s="9"/>
      <c r="M26" s="9"/>
      <c r="N26" s="9"/>
      <c r="O26" s="20"/>
    </row>
    <row r="27" spans="1:15" s="6" customFormat="1" ht="18" customHeight="1" thickBot="1" x14ac:dyDescent="0.25">
      <c r="A27" s="349"/>
      <c r="B27" s="108" t="s">
        <v>33</v>
      </c>
      <c r="C27" s="59"/>
      <c r="D27" s="381"/>
      <c r="E27" s="113" t="s">
        <v>39</v>
      </c>
      <c r="F27" s="63"/>
      <c r="G27" s="395"/>
      <c r="H27" s="396"/>
      <c r="I27" s="396"/>
      <c r="J27" s="396"/>
      <c r="K27" s="396"/>
      <c r="L27" s="9"/>
      <c r="M27" s="9"/>
      <c r="N27" s="12"/>
      <c r="O27" s="20"/>
    </row>
    <row r="28" spans="1:15" s="6" customFormat="1" ht="18" customHeight="1" x14ac:dyDescent="0.2">
      <c r="A28" s="349"/>
      <c r="B28" s="107" t="s">
        <v>34</v>
      </c>
      <c r="C28" s="60"/>
      <c r="D28" s="381"/>
      <c r="E28" s="114" t="s">
        <v>40</v>
      </c>
      <c r="F28" s="61"/>
      <c r="G28" s="395"/>
      <c r="H28" s="396"/>
      <c r="I28" s="396"/>
      <c r="J28" s="396"/>
      <c r="K28" s="396"/>
      <c r="L28" s="9"/>
      <c r="M28" s="9"/>
      <c r="N28" s="9"/>
      <c r="O28" s="20"/>
    </row>
    <row r="29" spans="1:15" s="6" customFormat="1" ht="18" customHeight="1" x14ac:dyDescent="0.2">
      <c r="A29" s="349"/>
      <c r="B29" s="107" t="s">
        <v>35</v>
      </c>
      <c r="C29" s="58"/>
      <c r="D29" s="381"/>
      <c r="E29" s="112" t="s">
        <v>41</v>
      </c>
      <c r="F29" s="61"/>
      <c r="G29" s="395"/>
      <c r="H29" s="396"/>
      <c r="I29" s="396"/>
      <c r="J29" s="396"/>
      <c r="K29" s="396"/>
      <c r="L29" s="9"/>
      <c r="M29" s="9"/>
      <c r="N29" s="12"/>
      <c r="O29" s="20"/>
    </row>
    <row r="30" spans="1:15" s="6" customFormat="1" ht="18" customHeight="1" thickBot="1" x14ac:dyDescent="0.25">
      <c r="A30" s="350"/>
      <c r="B30" s="108" t="s">
        <v>36</v>
      </c>
      <c r="C30" s="59"/>
      <c r="D30" s="382"/>
      <c r="E30" s="113" t="s">
        <v>42</v>
      </c>
      <c r="F30" s="63"/>
      <c r="G30" s="395"/>
      <c r="H30" s="396"/>
      <c r="I30" s="396"/>
      <c r="J30" s="396"/>
      <c r="K30" s="396"/>
      <c r="L30" s="9"/>
      <c r="M30" s="9"/>
      <c r="N30" s="9"/>
      <c r="O30" s="20"/>
    </row>
    <row r="31" spans="1:15" ht="15.75" x14ac:dyDescent="0.25">
      <c r="A31" s="3"/>
      <c r="B31" s="2"/>
      <c r="C31" s="3"/>
      <c r="D31" s="3"/>
      <c r="E31" s="4"/>
      <c r="F31" s="4"/>
      <c r="G31" s="2"/>
      <c r="H31" s="2"/>
      <c r="I31" s="2"/>
      <c r="J31" s="2"/>
      <c r="K31" s="2"/>
      <c r="L31" s="2"/>
      <c r="M31" s="2"/>
      <c r="N31" s="2"/>
      <c r="O31" s="8"/>
    </row>
    <row r="32" spans="1:15" ht="18.75" x14ac:dyDescent="0.3">
      <c r="A32" s="5"/>
      <c r="B32" s="5"/>
      <c r="C32" s="5"/>
      <c r="D32" s="5"/>
      <c r="E32" s="5"/>
      <c r="F32" s="5"/>
      <c r="G32" s="5"/>
      <c r="H32" s="5"/>
      <c r="I32" s="5"/>
      <c r="J32" s="5"/>
      <c r="K32" s="5"/>
      <c r="L32" s="2"/>
      <c r="M32" s="2"/>
      <c r="N32" s="2"/>
    </row>
    <row r="33" spans="1:14" x14ac:dyDescent="0.2">
      <c r="A33" s="2"/>
      <c r="B33" s="2"/>
      <c r="C33" s="2"/>
      <c r="D33" s="2"/>
      <c r="E33" s="2"/>
      <c r="F33" s="2"/>
      <c r="G33" s="2"/>
      <c r="H33" s="2"/>
      <c r="I33" s="2"/>
      <c r="J33" s="2"/>
      <c r="K33" s="2"/>
      <c r="L33" s="2"/>
      <c r="M33" s="2"/>
      <c r="N33" s="2"/>
    </row>
  </sheetData>
  <sheetProtection selectLockedCells="1"/>
  <mergeCells count="21">
    <mergeCell ref="A24:A30"/>
    <mergeCell ref="D24:D30"/>
    <mergeCell ref="G24:K30"/>
    <mergeCell ref="A15:A23"/>
    <mergeCell ref="N18:N19"/>
    <mergeCell ref="N20:N21"/>
    <mergeCell ref="N22:N23"/>
    <mergeCell ref="A1:N1"/>
    <mergeCell ref="B2:D2"/>
    <mergeCell ref="F2:G2"/>
    <mergeCell ref="I2:N5"/>
    <mergeCell ref="B3:D3"/>
    <mergeCell ref="F3:G3"/>
    <mergeCell ref="A6:A14"/>
    <mergeCell ref="N9:N10"/>
    <mergeCell ref="B4:D4"/>
    <mergeCell ref="F4:G4"/>
    <mergeCell ref="B5:D5"/>
    <mergeCell ref="F5:G5"/>
    <mergeCell ref="N11:N12"/>
    <mergeCell ref="N13:N14"/>
  </mergeCells>
  <pageMargins left="0.46" right="0.42" top="0.27" bottom="0.26" header="0.17" footer="0.28999999999999998"/>
  <pageSetup scale="65" orientation="landscape" horizontalDpi="300" verticalDpi="300" r:id="rId1"/>
  <headerFooter alignWithMargins="0"/>
  <ignoredErrors>
    <ignoredError sqref="J9:K14 J18:K23" unlocked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37"/>
  <sheetViews>
    <sheetView tabSelected="1" zoomScaleNormal="100" workbookViewId="0">
      <selection activeCell="I1" sqref="I1:O1"/>
    </sheetView>
  </sheetViews>
  <sheetFormatPr defaultColWidth="9.140625" defaultRowHeight="15" x14ac:dyDescent="0.25"/>
  <cols>
    <col min="1" max="1" width="9.7109375" style="203" customWidth="1"/>
    <col min="2" max="2" width="15.5703125" style="203" customWidth="1"/>
    <col min="3" max="5" width="13.7109375" style="203" customWidth="1"/>
    <col min="6" max="6" width="19.140625" style="203" customWidth="1"/>
    <col min="7" max="7" width="9" style="203" customWidth="1"/>
    <col min="8" max="8" width="19" style="203" customWidth="1"/>
    <col min="9" max="9" width="11.7109375" style="203" customWidth="1"/>
    <col min="10" max="10" width="10.7109375" style="203" customWidth="1"/>
    <col min="11" max="11" width="15.7109375" style="203" customWidth="1"/>
    <col min="12" max="12" width="13.7109375" style="203" customWidth="1"/>
    <col min="13" max="13" width="10.7109375" style="203" customWidth="1"/>
    <col min="14" max="14" width="30.7109375" style="203" customWidth="1"/>
    <col min="15" max="16384" width="9.140625" style="203"/>
  </cols>
  <sheetData>
    <row r="1" spans="1:15" ht="48" customHeight="1" thickBot="1" x14ac:dyDescent="0.3">
      <c r="A1" s="215"/>
      <c r="B1" s="216"/>
      <c r="C1" s="216"/>
      <c r="D1" s="216"/>
      <c r="E1" s="216"/>
      <c r="F1" s="216"/>
      <c r="G1" s="216"/>
      <c r="H1" s="216"/>
      <c r="I1" s="308" t="s">
        <v>212</v>
      </c>
      <c r="J1" s="309"/>
      <c r="K1" s="309"/>
      <c r="L1" s="309"/>
      <c r="M1" s="309"/>
      <c r="N1" s="309"/>
      <c r="O1" s="309"/>
    </row>
    <row r="2" spans="1:15" x14ac:dyDescent="0.25">
      <c r="A2" s="204"/>
      <c r="B2" s="205"/>
      <c r="C2" s="205"/>
      <c r="D2" s="205"/>
      <c r="E2" s="205"/>
      <c r="F2" s="205"/>
      <c r="G2" s="205"/>
      <c r="H2" s="205"/>
      <c r="I2" s="205"/>
      <c r="J2" s="205"/>
      <c r="K2" s="205"/>
      <c r="L2" s="205"/>
      <c r="M2" s="205"/>
      <c r="N2" s="205"/>
      <c r="O2" s="206"/>
    </row>
    <row r="3" spans="1:15" s="207" customFormat="1" ht="76.150000000000006" customHeight="1" x14ac:dyDescent="0.2">
      <c r="A3" s="305" t="s">
        <v>204</v>
      </c>
      <c r="B3" s="306"/>
      <c r="C3" s="306"/>
      <c r="D3" s="306"/>
      <c r="E3" s="306"/>
      <c r="F3" s="306"/>
      <c r="G3" s="306"/>
      <c r="H3" s="306"/>
      <c r="I3" s="306"/>
      <c r="O3" s="208"/>
    </row>
    <row r="4" spans="1:15" x14ac:dyDescent="0.25">
      <c r="A4" s="310" t="s">
        <v>73</v>
      </c>
      <c r="B4" s="311"/>
      <c r="C4" s="311"/>
      <c r="D4" s="311"/>
      <c r="E4" s="311"/>
      <c r="F4" s="311"/>
      <c r="G4" s="311"/>
      <c r="H4" s="311"/>
      <c r="I4" s="311"/>
      <c r="O4" s="210"/>
    </row>
    <row r="5" spans="1:15" x14ac:dyDescent="0.25">
      <c r="A5" s="209"/>
      <c r="O5" s="210"/>
    </row>
    <row r="6" spans="1:15" x14ac:dyDescent="0.25">
      <c r="A6" s="211" t="s">
        <v>74</v>
      </c>
      <c r="O6" s="210"/>
    </row>
    <row r="7" spans="1:15" x14ac:dyDescent="0.25">
      <c r="A7" s="209" t="s">
        <v>75</v>
      </c>
      <c r="O7" s="210"/>
    </row>
    <row r="8" spans="1:15" x14ac:dyDescent="0.25">
      <c r="A8" s="209" t="s">
        <v>76</v>
      </c>
      <c r="O8" s="210"/>
    </row>
    <row r="9" spans="1:15" x14ac:dyDescent="0.25">
      <c r="A9" s="209"/>
      <c r="O9" s="210"/>
    </row>
    <row r="10" spans="1:15" x14ac:dyDescent="0.25">
      <c r="A10" s="211" t="s">
        <v>77</v>
      </c>
      <c r="O10" s="210"/>
    </row>
    <row r="11" spans="1:15" x14ac:dyDescent="0.25">
      <c r="A11" s="209" t="s">
        <v>86</v>
      </c>
      <c r="O11" s="210"/>
    </row>
    <row r="12" spans="1:15" x14ac:dyDescent="0.25">
      <c r="A12" s="209" t="s">
        <v>87</v>
      </c>
      <c r="O12" s="210"/>
    </row>
    <row r="13" spans="1:15" x14ac:dyDescent="0.25">
      <c r="A13" s="209"/>
      <c r="O13" s="210"/>
    </row>
    <row r="14" spans="1:15" x14ac:dyDescent="0.25">
      <c r="A14" s="211" t="s">
        <v>78</v>
      </c>
      <c r="O14" s="210"/>
    </row>
    <row r="15" spans="1:15" x14ac:dyDescent="0.25">
      <c r="A15" s="209" t="s">
        <v>79</v>
      </c>
      <c r="O15" s="210"/>
    </row>
    <row r="16" spans="1:15" x14ac:dyDescent="0.25">
      <c r="A16" s="209"/>
      <c r="O16" s="210"/>
    </row>
    <row r="17" spans="1:15" x14ac:dyDescent="0.25">
      <c r="A17" s="211" t="s">
        <v>80</v>
      </c>
      <c r="O17" s="210"/>
    </row>
    <row r="18" spans="1:15" ht="28.9" customHeight="1" x14ac:dyDescent="0.25">
      <c r="A18" s="305" t="s">
        <v>81</v>
      </c>
      <c r="B18" s="306"/>
      <c r="C18" s="306"/>
      <c r="D18" s="306"/>
      <c r="E18" s="306"/>
      <c r="F18" s="306"/>
      <c r="G18" s="306"/>
      <c r="H18" s="306"/>
      <c r="I18" s="306"/>
      <c r="J18" s="306"/>
      <c r="K18" s="306"/>
      <c r="L18" s="306"/>
      <c r="M18" s="306"/>
      <c r="N18" s="306"/>
      <c r="O18" s="307"/>
    </row>
    <row r="19" spans="1:15" x14ac:dyDescent="0.25">
      <c r="A19" s="209"/>
      <c r="O19" s="210"/>
    </row>
    <row r="20" spans="1:15" x14ac:dyDescent="0.25">
      <c r="A20" s="211" t="s">
        <v>82</v>
      </c>
      <c r="O20" s="210"/>
    </row>
    <row r="21" spans="1:15" ht="28.9" customHeight="1" x14ac:dyDescent="0.25">
      <c r="A21" s="305" t="s">
        <v>83</v>
      </c>
      <c r="B21" s="306"/>
      <c r="C21" s="306"/>
      <c r="D21" s="306"/>
      <c r="E21" s="306"/>
      <c r="F21" s="306"/>
      <c r="G21" s="306"/>
      <c r="H21" s="306"/>
      <c r="I21" s="306"/>
      <c r="J21" s="306"/>
      <c r="K21" s="306"/>
      <c r="L21" s="306"/>
      <c r="M21" s="306"/>
      <c r="N21" s="306"/>
      <c r="O21" s="307"/>
    </row>
    <row r="22" spans="1:15" x14ac:dyDescent="0.25">
      <c r="A22" s="209"/>
      <c r="O22" s="210"/>
    </row>
    <row r="23" spans="1:15" x14ac:dyDescent="0.25">
      <c r="A23" s="211" t="s">
        <v>84</v>
      </c>
      <c r="O23" s="210"/>
    </row>
    <row r="24" spans="1:15" x14ac:dyDescent="0.25">
      <c r="A24" s="209" t="s">
        <v>88</v>
      </c>
      <c r="O24" s="210"/>
    </row>
    <row r="25" spans="1:15" x14ac:dyDescent="0.25">
      <c r="A25" s="209"/>
      <c r="C25" s="270" t="s">
        <v>1</v>
      </c>
      <c r="D25" s="270" t="s">
        <v>4</v>
      </c>
      <c r="E25" s="270" t="s">
        <v>11</v>
      </c>
      <c r="O25" s="210"/>
    </row>
    <row r="26" spans="1:15" x14ac:dyDescent="0.25">
      <c r="A26" s="209"/>
      <c r="B26" s="203" t="s">
        <v>205</v>
      </c>
      <c r="C26" s="272"/>
      <c r="D26" s="273"/>
      <c r="E26" s="272">
        <v>-2.8E-3</v>
      </c>
      <c r="O26" s="210"/>
    </row>
    <row r="27" spans="1:15" x14ac:dyDescent="0.25">
      <c r="A27" s="209"/>
      <c r="B27" s="203" t="s">
        <v>206</v>
      </c>
      <c r="C27" s="272">
        <v>-7.1999999999999998E-3</v>
      </c>
      <c r="D27" s="274">
        <v>-3.0000000000000001E-3</v>
      </c>
      <c r="E27" s="272">
        <v>-4.7000000000000002E-3</v>
      </c>
      <c r="G27" s="227"/>
      <c r="O27" s="210"/>
    </row>
    <row r="28" spans="1:15" x14ac:dyDescent="0.25">
      <c r="A28" s="209"/>
      <c r="B28" s="203" t="s">
        <v>207</v>
      </c>
      <c r="C28" s="272"/>
      <c r="D28" s="272"/>
      <c r="E28" s="274">
        <v>-3.3999999999999998E-3</v>
      </c>
      <c r="G28" s="227"/>
      <c r="O28" s="210"/>
    </row>
    <row r="29" spans="1:15" x14ac:dyDescent="0.25">
      <c r="A29" s="209"/>
      <c r="B29" s="203" t="s">
        <v>208</v>
      </c>
      <c r="C29" s="274">
        <f>-0.005166667</f>
        <v>-5.1666669999999998E-3</v>
      </c>
      <c r="D29" s="274">
        <v>-4.4999999999999997E-3</v>
      </c>
      <c r="E29" s="273"/>
      <c r="O29" s="210"/>
    </row>
    <row r="30" spans="1:15" x14ac:dyDescent="0.25">
      <c r="A30" s="209"/>
      <c r="B30" s="203" t="s">
        <v>209</v>
      </c>
      <c r="C30" s="276"/>
      <c r="D30" s="277"/>
      <c r="E30" s="277">
        <v>4.5145833333320971E-3</v>
      </c>
      <c r="F30" s="275"/>
      <c r="O30" s="210"/>
    </row>
    <row r="31" spans="1:15" x14ac:dyDescent="0.25">
      <c r="A31" s="209"/>
      <c r="B31" s="271" t="s">
        <v>210</v>
      </c>
      <c r="C31" s="274">
        <v>-5.649739583333281E-3</v>
      </c>
      <c r="D31" s="277">
        <v>5.2108333333327232E-3</v>
      </c>
      <c r="E31" s="273"/>
      <c r="H31" s="226"/>
      <c r="O31" s="210"/>
    </row>
    <row r="32" spans="1:15" x14ac:dyDescent="0.25">
      <c r="A32" s="209"/>
      <c r="C32" s="270"/>
      <c r="D32" s="270"/>
      <c r="E32" s="270"/>
      <c r="O32" s="210"/>
    </row>
    <row r="33" spans="1:15" ht="6" customHeight="1" x14ac:dyDescent="0.25">
      <c r="A33" s="209"/>
      <c r="O33" s="210"/>
    </row>
    <row r="34" spans="1:15" ht="28.9" customHeight="1" x14ac:dyDescent="0.25">
      <c r="A34" s="305" t="s">
        <v>89</v>
      </c>
      <c r="B34" s="306"/>
      <c r="C34" s="306"/>
      <c r="D34" s="306"/>
      <c r="E34" s="306"/>
      <c r="F34" s="306"/>
      <c r="G34" s="306"/>
      <c r="H34" s="306"/>
      <c r="I34" s="306"/>
      <c r="J34" s="306"/>
      <c r="K34" s="306"/>
      <c r="L34" s="306"/>
      <c r="M34" s="306"/>
      <c r="N34" s="306"/>
      <c r="O34" s="307"/>
    </row>
    <row r="35" spans="1:15" x14ac:dyDescent="0.25">
      <c r="A35" s="209"/>
      <c r="O35" s="210"/>
    </row>
    <row r="36" spans="1:15" x14ac:dyDescent="0.25">
      <c r="A36" s="209" t="s">
        <v>85</v>
      </c>
      <c r="O36" s="210"/>
    </row>
    <row r="37" spans="1:15" ht="15.75" thickBot="1" x14ac:dyDescent="0.3">
      <c r="A37" s="212"/>
      <c r="B37" s="213"/>
      <c r="C37" s="213"/>
      <c r="D37" s="213"/>
      <c r="E37" s="213"/>
      <c r="F37" s="213"/>
      <c r="G37" s="213"/>
      <c r="H37" s="213"/>
      <c r="I37" s="213"/>
      <c r="J37" s="213"/>
      <c r="K37" s="213"/>
      <c r="L37" s="213"/>
      <c r="M37" s="213"/>
      <c r="N37" s="213"/>
      <c r="O37" s="214"/>
    </row>
  </sheetData>
  <sheetProtection selectLockedCells="1"/>
  <mergeCells count="6">
    <mergeCell ref="A18:O18"/>
    <mergeCell ref="A21:O21"/>
    <mergeCell ref="A34:O34"/>
    <mergeCell ref="I1:O1"/>
    <mergeCell ref="A3:I3"/>
    <mergeCell ref="A4:I4"/>
  </mergeCells>
  <pageMargins left="0.46" right="0.42" top="0.27" bottom="0.26" header="0.17" footer="0.28999999999999998"/>
  <pageSetup scale="65" orientation="landscape"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33"/>
  <sheetViews>
    <sheetView zoomScale="90" zoomScaleNormal="90" workbookViewId="0">
      <pane ySplit="5" topLeftCell="A6" activePane="bottomLeft" state="frozen"/>
      <selection pane="bottomLeft" activeCell="G11" sqref="G11"/>
    </sheetView>
  </sheetViews>
  <sheetFormatPr defaultColWidth="9.140625" defaultRowHeight="12.75" x14ac:dyDescent="0.2"/>
  <cols>
    <col min="1" max="1" width="9.7109375" style="1" customWidth="1"/>
    <col min="2" max="2" width="16.7109375" style="1" customWidth="1"/>
    <col min="3" max="3" width="8.7109375" style="1" customWidth="1"/>
    <col min="4" max="4" width="10.7109375" style="1" customWidth="1"/>
    <col min="5" max="5" width="12.7109375" style="1" customWidth="1"/>
    <col min="6" max="6" width="12.85546875" style="1" customWidth="1"/>
    <col min="7" max="7" width="12.7109375" style="1" customWidth="1"/>
    <col min="8" max="8" width="17.7109375" style="1" customWidth="1"/>
    <col min="9" max="9" width="11.7109375" style="1" customWidth="1"/>
    <col min="10" max="10" width="10.7109375" style="1" customWidth="1"/>
    <col min="11" max="11" width="15.7109375" style="1" customWidth="1"/>
    <col min="12" max="12" width="13.7109375" style="1" customWidth="1"/>
    <col min="13" max="13" width="10.7109375" style="1" customWidth="1"/>
    <col min="14" max="14" width="32.7109375" style="1" customWidth="1"/>
    <col min="15" max="15" width="10.85546875" style="1" customWidth="1"/>
    <col min="16" max="16384" width="9.140625" style="1"/>
  </cols>
  <sheetData>
    <row r="1" spans="1:15" ht="48" customHeight="1" thickBot="1" x14ac:dyDescent="0.25">
      <c r="A1" s="312" t="s">
        <v>90</v>
      </c>
      <c r="B1" s="313"/>
      <c r="C1" s="313"/>
      <c r="D1" s="313"/>
      <c r="E1" s="313"/>
      <c r="F1" s="313"/>
      <c r="G1" s="313"/>
      <c r="H1" s="313"/>
      <c r="I1" s="313"/>
      <c r="J1" s="313"/>
      <c r="K1" s="313"/>
      <c r="L1" s="313"/>
      <c r="M1" s="313"/>
      <c r="N1" s="313"/>
    </row>
    <row r="2" spans="1:15" s="13" customFormat="1" ht="24" customHeight="1" x14ac:dyDescent="0.2">
      <c r="A2" s="68" t="s">
        <v>14</v>
      </c>
      <c r="B2" s="314"/>
      <c r="C2" s="314"/>
      <c r="D2" s="314"/>
      <c r="E2" s="70" t="s">
        <v>15</v>
      </c>
      <c r="F2" s="315"/>
      <c r="G2" s="316"/>
      <c r="H2" s="72" t="s">
        <v>53</v>
      </c>
      <c r="I2" s="317"/>
      <c r="J2" s="318"/>
      <c r="K2" s="318"/>
      <c r="L2" s="318"/>
      <c r="M2" s="318"/>
      <c r="N2" s="319"/>
      <c r="O2" s="19"/>
    </row>
    <row r="3" spans="1:15" s="13" customFormat="1" ht="24" customHeight="1" x14ac:dyDescent="0.2">
      <c r="A3" s="69" t="s">
        <v>52</v>
      </c>
      <c r="B3" s="326"/>
      <c r="C3" s="326"/>
      <c r="D3" s="326"/>
      <c r="E3" s="71" t="s">
        <v>16</v>
      </c>
      <c r="F3" s="327"/>
      <c r="G3" s="328"/>
      <c r="H3" s="73"/>
      <c r="I3" s="320"/>
      <c r="J3" s="321"/>
      <c r="K3" s="321"/>
      <c r="L3" s="321"/>
      <c r="M3" s="321"/>
      <c r="N3" s="322"/>
      <c r="O3" s="19"/>
    </row>
    <row r="4" spans="1:15" s="13" customFormat="1" ht="24" customHeight="1" x14ac:dyDescent="0.2">
      <c r="A4" s="64" t="s">
        <v>57</v>
      </c>
      <c r="B4" s="326"/>
      <c r="C4" s="326"/>
      <c r="D4" s="326"/>
      <c r="E4" s="66" t="s">
        <v>59</v>
      </c>
      <c r="F4" s="327"/>
      <c r="G4" s="328"/>
      <c r="H4" s="70"/>
      <c r="I4" s="320"/>
      <c r="J4" s="321"/>
      <c r="K4" s="321"/>
      <c r="L4" s="321"/>
      <c r="M4" s="321"/>
      <c r="N4" s="322"/>
      <c r="O4" s="19"/>
    </row>
    <row r="5" spans="1:15" s="6" customFormat="1" ht="24" customHeight="1" thickBot="1" x14ac:dyDescent="0.25">
      <c r="A5" s="65" t="s">
        <v>58</v>
      </c>
      <c r="B5" s="329"/>
      <c r="C5" s="329"/>
      <c r="D5" s="329"/>
      <c r="E5" s="67" t="s">
        <v>60</v>
      </c>
      <c r="F5" s="330"/>
      <c r="G5" s="331"/>
      <c r="H5" s="74"/>
      <c r="I5" s="323"/>
      <c r="J5" s="324"/>
      <c r="K5" s="324"/>
      <c r="L5" s="324"/>
      <c r="M5" s="324"/>
      <c r="N5" s="325"/>
      <c r="O5" s="20"/>
    </row>
    <row r="6" spans="1:15" s="6" customFormat="1" ht="18" customHeight="1" x14ac:dyDescent="0.35">
      <c r="A6" s="339" t="s">
        <v>1</v>
      </c>
      <c r="B6" s="75"/>
      <c r="C6" s="76"/>
      <c r="D6" s="77" t="s">
        <v>10</v>
      </c>
      <c r="E6" s="78" t="s">
        <v>43</v>
      </c>
      <c r="F6" s="99" t="s">
        <v>66</v>
      </c>
      <c r="G6" s="83" t="s">
        <v>44</v>
      </c>
      <c r="H6" s="83" t="s">
        <v>45</v>
      </c>
      <c r="I6" s="84"/>
      <c r="J6" s="77" t="s">
        <v>6</v>
      </c>
      <c r="K6" s="83" t="s">
        <v>46</v>
      </c>
      <c r="L6" s="99" t="s">
        <v>62</v>
      </c>
      <c r="M6" s="85" t="s">
        <v>9</v>
      </c>
      <c r="N6" s="95" t="s">
        <v>28</v>
      </c>
      <c r="O6" s="20"/>
    </row>
    <row r="7" spans="1:15" s="13" customFormat="1" ht="18" customHeight="1" x14ac:dyDescent="0.2">
      <c r="A7" s="340"/>
      <c r="B7" s="177" t="s">
        <v>0</v>
      </c>
      <c r="C7" s="178" t="s">
        <v>1</v>
      </c>
      <c r="D7" s="179" t="s">
        <v>22</v>
      </c>
      <c r="E7" s="179" t="s">
        <v>18</v>
      </c>
      <c r="F7" s="180" t="s">
        <v>17</v>
      </c>
      <c r="G7" s="180" t="s">
        <v>21</v>
      </c>
      <c r="H7" s="180" t="s">
        <v>23</v>
      </c>
      <c r="I7" s="181" t="s">
        <v>49</v>
      </c>
      <c r="J7" s="182" t="s">
        <v>5</v>
      </c>
      <c r="K7" s="183" t="s">
        <v>24</v>
      </c>
      <c r="L7" s="182" t="s">
        <v>12</v>
      </c>
      <c r="M7" s="182" t="s">
        <v>13</v>
      </c>
      <c r="N7" s="332" t="s">
        <v>51</v>
      </c>
      <c r="O7" s="19"/>
    </row>
    <row r="8" spans="1:15" s="13" customFormat="1" ht="18" customHeight="1" thickBot="1" x14ac:dyDescent="0.25">
      <c r="A8" s="340"/>
      <c r="B8" s="184" t="s">
        <v>20</v>
      </c>
      <c r="C8" s="185" t="s">
        <v>2</v>
      </c>
      <c r="D8" s="186" t="s">
        <v>19</v>
      </c>
      <c r="E8" s="186" t="s">
        <v>19</v>
      </c>
      <c r="F8" s="185" t="s">
        <v>55</v>
      </c>
      <c r="G8" s="185" t="s">
        <v>19</v>
      </c>
      <c r="H8" s="185" t="s">
        <v>19</v>
      </c>
      <c r="I8" s="187" t="s">
        <v>50</v>
      </c>
      <c r="J8" s="187" t="s">
        <v>19</v>
      </c>
      <c r="K8" s="188" t="s">
        <v>19</v>
      </c>
      <c r="L8" s="187" t="s">
        <v>19</v>
      </c>
      <c r="M8" s="187" t="s">
        <v>19</v>
      </c>
      <c r="N8" s="333"/>
      <c r="O8" s="19"/>
    </row>
    <row r="9" spans="1:15" s="6" customFormat="1" ht="18" customHeight="1" x14ac:dyDescent="0.2">
      <c r="A9" s="341"/>
      <c r="B9" s="174"/>
      <c r="C9" s="92">
        <v>1</v>
      </c>
      <c r="D9" s="168"/>
      <c r="E9" s="168"/>
      <c r="F9" s="168"/>
      <c r="G9" s="169"/>
      <c r="H9" s="36" t="str">
        <f t="shared" ref="H9:H14" si="0">IF(OR(E9="",G9=""),"",(G9-E9-F9))</f>
        <v/>
      </c>
      <c r="I9" s="47" t="str">
        <f>IF(OR(D9="",H9=""),"",((H9/D9)*100))</f>
        <v/>
      </c>
      <c r="J9" s="36">
        <f>C25</f>
        <v>0</v>
      </c>
      <c r="K9" s="36"/>
      <c r="L9" s="53"/>
      <c r="M9" s="334">
        <v>-7.1999999999999998E-3</v>
      </c>
      <c r="N9" s="338" t="str">
        <f>IF(OR(D9="",D10="",H9="",H10=""),"",(100*(AVERAGE(H9:H10)-J9-L10-M9)/AVERAGE(D9:D10)))</f>
        <v/>
      </c>
      <c r="O9" s="20"/>
    </row>
    <row r="10" spans="1:15" s="6" customFormat="1" ht="18" customHeight="1" x14ac:dyDescent="0.2">
      <c r="A10" s="341"/>
      <c r="B10" s="175"/>
      <c r="C10" s="93">
        <v>2</v>
      </c>
      <c r="D10" s="170"/>
      <c r="E10" s="170"/>
      <c r="F10" s="170"/>
      <c r="G10" s="171"/>
      <c r="H10" s="167" t="str">
        <f t="shared" si="0"/>
        <v/>
      </c>
      <c r="I10" s="48" t="str">
        <f>IF(H10="","",((H10/D10)*100))</f>
        <v/>
      </c>
      <c r="J10" s="37"/>
      <c r="K10" s="49">
        <f>F25</f>
        <v>0</v>
      </c>
      <c r="L10" s="54">
        <f>K10-F10</f>
        <v>0</v>
      </c>
      <c r="M10" s="335"/>
      <c r="N10" s="337"/>
      <c r="O10" s="20"/>
    </row>
    <row r="11" spans="1:15" s="6" customFormat="1" ht="18" customHeight="1" x14ac:dyDescent="0.2">
      <c r="A11" s="341"/>
      <c r="B11" s="175"/>
      <c r="C11" s="93">
        <v>3</v>
      </c>
      <c r="D11" s="170"/>
      <c r="E11" s="170"/>
      <c r="F11" s="170"/>
      <c r="G11" s="171"/>
      <c r="H11" s="167" t="str">
        <f t="shared" si="0"/>
        <v/>
      </c>
      <c r="I11" s="48" t="str">
        <f>IF(H11="","",((H11/D11)*100))</f>
        <v/>
      </c>
      <c r="J11" s="37">
        <f>C26</f>
        <v>0</v>
      </c>
      <c r="K11" s="37"/>
      <c r="L11" s="54"/>
      <c r="M11" s="335"/>
      <c r="N11" s="337" t="str">
        <f>IF(OR(D11="",D12="",H11="",H12=""),"",(100*(AVERAGE(H11:H12)-J11-L12-M9)/AVERAGE(D11:D12)))</f>
        <v/>
      </c>
      <c r="O11" s="20"/>
    </row>
    <row r="12" spans="1:15" s="6" customFormat="1" ht="18" customHeight="1" x14ac:dyDescent="0.2">
      <c r="A12" s="341"/>
      <c r="B12" s="175"/>
      <c r="C12" s="93">
        <v>4</v>
      </c>
      <c r="D12" s="170"/>
      <c r="E12" s="170"/>
      <c r="F12" s="170"/>
      <c r="G12" s="171"/>
      <c r="H12" s="167" t="str">
        <f t="shared" si="0"/>
        <v/>
      </c>
      <c r="I12" s="48" t="str">
        <f t="shared" ref="I12:I14" si="1">IF(H12="","",((H12/D12)*100))</f>
        <v/>
      </c>
      <c r="J12" s="37"/>
      <c r="K12" s="49">
        <f>F26</f>
        <v>0</v>
      </c>
      <c r="L12" s="54">
        <f>K12-F12</f>
        <v>0</v>
      </c>
      <c r="M12" s="335"/>
      <c r="N12" s="337"/>
      <c r="O12" s="20"/>
    </row>
    <row r="13" spans="1:15" s="6" customFormat="1" ht="18" customHeight="1" x14ac:dyDescent="0.2">
      <c r="A13" s="341"/>
      <c r="B13" s="175"/>
      <c r="C13" s="93">
        <v>5</v>
      </c>
      <c r="D13" s="170"/>
      <c r="E13" s="170"/>
      <c r="F13" s="170"/>
      <c r="G13" s="170"/>
      <c r="H13" s="167" t="str">
        <f t="shared" si="0"/>
        <v/>
      </c>
      <c r="I13" s="48" t="str">
        <f t="shared" si="1"/>
        <v/>
      </c>
      <c r="J13" s="37">
        <f>C27</f>
        <v>0</v>
      </c>
      <c r="K13" s="37"/>
      <c r="L13" s="48"/>
      <c r="M13" s="335"/>
      <c r="N13" s="337" t="str">
        <f>IF(OR(D13="",D14="",H13="",H14=""),"",(100*(AVERAGE(H13:H14)-J13-L14-M9)/AVERAGE(D13:D14)))</f>
        <v/>
      </c>
      <c r="O13" s="20"/>
    </row>
    <row r="14" spans="1:15" s="6" customFormat="1" ht="18" customHeight="1" thickBot="1" x14ac:dyDescent="0.25">
      <c r="A14" s="342"/>
      <c r="B14" s="176"/>
      <c r="C14" s="94">
        <v>6</v>
      </c>
      <c r="D14" s="172"/>
      <c r="E14" s="172"/>
      <c r="F14" s="172"/>
      <c r="G14" s="173"/>
      <c r="H14" s="167" t="str">
        <f t="shared" si="0"/>
        <v/>
      </c>
      <c r="I14" s="50" t="str">
        <f t="shared" si="1"/>
        <v/>
      </c>
      <c r="J14" s="38"/>
      <c r="K14" s="51">
        <f>F27</f>
        <v>0</v>
      </c>
      <c r="L14" s="56">
        <f>K14-F14</f>
        <v>0</v>
      </c>
      <c r="M14" s="336"/>
      <c r="N14" s="343"/>
      <c r="O14" s="20"/>
    </row>
    <row r="15" spans="1:15" s="6" customFormat="1" ht="18" customHeight="1" x14ac:dyDescent="0.35">
      <c r="A15" s="344" t="s">
        <v>4</v>
      </c>
      <c r="B15" s="96"/>
      <c r="C15" s="97"/>
      <c r="D15" s="77" t="s">
        <v>10</v>
      </c>
      <c r="E15" s="83" t="s">
        <v>43</v>
      </c>
      <c r="F15" s="83" t="s">
        <v>7</v>
      </c>
      <c r="G15" s="83" t="s">
        <v>44</v>
      </c>
      <c r="H15" s="83" t="s">
        <v>45</v>
      </c>
      <c r="I15" s="98"/>
      <c r="J15" s="77" t="s">
        <v>6</v>
      </c>
      <c r="K15" s="83" t="s">
        <v>46</v>
      </c>
      <c r="L15" s="99" t="s">
        <v>62</v>
      </c>
      <c r="M15" s="85" t="s">
        <v>9</v>
      </c>
      <c r="N15" s="100" t="s">
        <v>29</v>
      </c>
      <c r="O15" s="20"/>
    </row>
    <row r="16" spans="1:15" s="13" customFormat="1" ht="18" customHeight="1" x14ac:dyDescent="0.2">
      <c r="A16" s="345"/>
      <c r="B16" s="177" t="s">
        <v>0</v>
      </c>
      <c r="C16" s="178" t="s">
        <v>4</v>
      </c>
      <c r="D16" s="179" t="s">
        <v>22</v>
      </c>
      <c r="E16" s="180" t="s">
        <v>18</v>
      </c>
      <c r="F16" s="180" t="s">
        <v>17</v>
      </c>
      <c r="G16" s="180" t="s">
        <v>21</v>
      </c>
      <c r="H16" s="180" t="s">
        <v>23</v>
      </c>
      <c r="I16" s="181" t="s">
        <v>49</v>
      </c>
      <c r="J16" s="181" t="s">
        <v>5</v>
      </c>
      <c r="K16" s="182" t="s">
        <v>24</v>
      </c>
      <c r="L16" s="182" t="s">
        <v>12</v>
      </c>
      <c r="M16" s="182" t="s">
        <v>13</v>
      </c>
      <c r="N16" s="365" t="s">
        <v>203</v>
      </c>
      <c r="O16" s="19"/>
    </row>
    <row r="17" spans="1:15" s="13" customFormat="1" ht="18" customHeight="1" thickBot="1" x14ac:dyDescent="0.25">
      <c r="A17" s="345"/>
      <c r="B17" s="177" t="s">
        <v>20</v>
      </c>
      <c r="C17" s="185" t="s">
        <v>2</v>
      </c>
      <c r="D17" s="186" t="s">
        <v>19</v>
      </c>
      <c r="E17" s="185" t="s">
        <v>19</v>
      </c>
      <c r="F17" s="185" t="s">
        <v>55</v>
      </c>
      <c r="G17" s="185" t="s">
        <v>19</v>
      </c>
      <c r="H17" s="185" t="s">
        <v>19</v>
      </c>
      <c r="I17" s="187" t="s">
        <v>50</v>
      </c>
      <c r="J17" s="187" t="s">
        <v>19</v>
      </c>
      <c r="K17" s="187" t="s">
        <v>19</v>
      </c>
      <c r="L17" s="187" t="s">
        <v>19</v>
      </c>
      <c r="M17" s="187" t="s">
        <v>19</v>
      </c>
      <c r="N17" s="366"/>
      <c r="O17" s="19"/>
    </row>
    <row r="18" spans="1:15" s="7" customFormat="1" ht="18" customHeight="1" x14ac:dyDescent="0.2">
      <c r="A18" s="346"/>
      <c r="B18" s="30" t="str">
        <f>IF(B9="","",B9)</f>
        <v/>
      </c>
      <c r="C18" s="101">
        <v>1</v>
      </c>
      <c r="D18" s="36" t="str">
        <f>IF(D9="","",D9)</f>
        <v/>
      </c>
      <c r="E18" s="168"/>
      <c r="F18" s="168"/>
      <c r="G18" s="169"/>
      <c r="H18" s="36" t="str">
        <f t="shared" ref="H18:H23" si="2">IF(OR(E18="",G18=""),"",(G18-E18-F18))</f>
        <v/>
      </c>
      <c r="I18" s="47" t="str">
        <f>IF(H18="","",((H18/D18)*100))</f>
        <v/>
      </c>
      <c r="J18" s="52">
        <f>C28</f>
        <v>0</v>
      </c>
      <c r="K18" s="52"/>
      <c r="L18" s="53"/>
      <c r="M18" s="334">
        <v>-3.0000000000000001E-3</v>
      </c>
      <c r="N18" s="338" t="str">
        <f>IF(OR(D18="",D19="",H18="",H19=""),"",((100*(AVERAGE(H18:H19)-J18-L19-M18)/AVERAGE(D18:D19))))</f>
        <v/>
      </c>
      <c r="O18" s="21"/>
    </row>
    <row r="19" spans="1:15" s="7" customFormat="1" ht="18" customHeight="1" x14ac:dyDescent="0.2">
      <c r="A19" s="346"/>
      <c r="B19" s="31" t="str">
        <f t="shared" ref="B19:B23" si="3">IF(B10="","",B10)</f>
        <v/>
      </c>
      <c r="C19" s="102">
        <v>2</v>
      </c>
      <c r="D19" s="37" t="str">
        <f t="shared" ref="D19:D22" si="4">IF(D10="","",D10)</f>
        <v/>
      </c>
      <c r="E19" s="170"/>
      <c r="F19" s="170"/>
      <c r="G19" s="171"/>
      <c r="H19" s="37" t="str">
        <f t="shared" si="2"/>
        <v/>
      </c>
      <c r="I19" s="48" t="str">
        <f t="shared" ref="I19:I23" si="5">IF(H19="","",((H19/D19)*100))</f>
        <v/>
      </c>
      <c r="J19" s="37"/>
      <c r="K19" s="37">
        <f>F28</f>
        <v>0</v>
      </c>
      <c r="L19" s="54">
        <f>K19-F19</f>
        <v>0</v>
      </c>
      <c r="M19" s="335"/>
      <c r="N19" s="337"/>
      <c r="O19" s="21"/>
    </row>
    <row r="20" spans="1:15" s="6" customFormat="1" ht="18" customHeight="1" x14ac:dyDescent="0.2">
      <c r="A20" s="346"/>
      <c r="B20" s="31" t="str">
        <f t="shared" si="3"/>
        <v/>
      </c>
      <c r="C20" s="103">
        <v>3</v>
      </c>
      <c r="D20" s="37" t="str">
        <f t="shared" si="4"/>
        <v/>
      </c>
      <c r="E20" s="170"/>
      <c r="F20" s="170"/>
      <c r="G20" s="171"/>
      <c r="H20" s="37" t="str">
        <f t="shared" si="2"/>
        <v/>
      </c>
      <c r="I20" s="48" t="str">
        <f t="shared" si="5"/>
        <v/>
      </c>
      <c r="J20" s="55">
        <f>C29</f>
        <v>0</v>
      </c>
      <c r="K20" s="55"/>
      <c r="L20" s="54"/>
      <c r="M20" s="335"/>
      <c r="N20" s="337" t="str">
        <f>IF(OR(D20="",D21="",H20="",H21=""),"",((100*(AVERAGE(H20:H21)-J20-L21-M18)/AVERAGE(D20:D21))))</f>
        <v/>
      </c>
      <c r="O20" s="20"/>
    </row>
    <row r="21" spans="1:15" s="6" customFormat="1" ht="18" customHeight="1" x14ac:dyDescent="0.2">
      <c r="A21" s="346"/>
      <c r="B21" s="31" t="str">
        <f t="shared" si="3"/>
        <v/>
      </c>
      <c r="C21" s="102">
        <v>4</v>
      </c>
      <c r="D21" s="37" t="str">
        <f t="shared" si="4"/>
        <v/>
      </c>
      <c r="E21" s="170"/>
      <c r="F21" s="170"/>
      <c r="G21" s="171"/>
      <c r="H21" s="37" t="str">
        <f t="shared" si="2"/>
        <v/>
      </c>
      <c r="I21" s="48" t="str">
        <f t="shared" si="5"/>
        <v/>
      </c>
      <c r="J21" s="37"/>
      <c r="K21" s="37">
        <f>F29</f>
        <v>0</v>
      </c>
      <c r="L21" s="54">
        <f>K21-F21</f>
        <v>0</v>
      </c>
      <c r="M21" s="335"/>
      <c r="N21" s="337"/>
      <c r="O21" s="20"/>
    </row>
    <row r="22" spans="1:15" s="7" customFormat="1" ht="18" customHeight="1" x14ac:dyDescent="0.2">
      <c r="A22" s="346"/>
      <c r="B22" s="31" t="str">
        <f t="shared" si="3"/>
        <v/>
      </c>
      <c r="C22" s="103">
        <v>5</v>
      </c>
      <c r="D22" s="37" t="str">
        <f t="shared" si="4"/>
        <v/>
      </c>
      <c r="E22" s="170"/>
      <c r="F22" s="170"/>
      <c r="G22" s="171"/>
      <c r="H22" s="37" t="str">
        <f t="shared" si="2"/>
        <v/>
      </c>
      <c r="I22" s="48" t="str">
        <f t="shared" si="5"/>
        <v/>
      </c>
      <c r="J22" s="55">
        <f>C30</f>
        <v>0</v>
      </c>
      <c r="K22" s="55"/>
      <c r="L22" s="48"/>
      <c r="M22" s="335"/>
      <c r="N22" s="337" t="str">
        <f>IF(OR(D22="",D23="",H22="",H23=""),"",((100*(AVERAGE(H22:H23)-J22-L23-M18)/AVERAGE(D22:D23))))</f>
        <v/>
      </c>
      <c r="O22" s="21"/>
    </row>
    <row r="23" spans="1:15" s="7" customFormat="1" ht="18" customHeight="1" thickBot="1" x14ac:dyDescent="0.25">
      <c r="A23" s="347"/>
      <c r="B23" s="32" t="str">
        <f t="shared" si="3"/>
        <v/>
      </c>
      <c r="C23" s="104">
        <v>6</v>
      </c>
      <c r="D23" s="38" t="str">
        <f>IF(D14="","",D14)</f>
        <v/>
      </c>
      <c r="E23" s="172"/>
      <c r="F23" s="172"/>
      <c r="G23" s="173"/>
      <c r="H23" s="38" t="str">
        <f t="shared" si="2"/>
        <v/>
      </c>
      <c r="I23" s="50" t="str">
        <f t="shared" si="5"/>
        <v/>
      </c>
      <c r="J23" s="38"/>
      <c r="K23" s="38">
        <f>F30</f>
        <v>0</v>
      </c>
      <c r="L23" s="56">
        <f>K23-F23</f>
        <v>0</v>
      </c>
      <c r="M23" s="336"/>
      <c r="N23" s="343"/>
      <c r="O23" s="21"/>
    </row>
    <row r="24" spans="1:15" s="6" customFormat="1" ht="18" customHeight="1" thickBot="1" x14ac:dyDescent="0.35">
      <c r="A24" s="348" t="s">
        <v>5</v>
      </c>
      <c r="B24" s="105" t="s">
        <v>2</v>
      </c>
      <c r="C24" s="109" t="s">
        <v>3</v>
      </c>
      <c r="D24" s="351" t="s">
        <v>201</v>
      </c>
      <c r="E24" s="110" t="s">
        <v>2</v>
      </c>
      <c r="F24" s="115" t="s">
        <v>3</v>
      </c>
      <c r="G24" s="218"/>
      <c r="H24" s="129"/>
      <c r="I24" s="219"/>
      <c r="J24" s="119"/>
      <c r="K24" s="125"/>
      <c r="L24" s="354" t="s">
        <v>65</v>
      </c>
      <c r="M24" s="120" t="s">
        <v>2</v>
      </c>
      <c r="N24" s="121" t="s">
        <v>30</v>
      </c>
      <c r="O24" s="20"/>
    </row>
    <row r="25" spans="1:15" s="6" customFormat="1" ht="18" customHeight="1" x14ac:dyDescent="0.2">
      <c r="A25" s="349"/>
      <c r="B25" s="106" t="s">
        <v>31</v>
      </c>
      <c r="C25" s="57"/>
      <c r="D25" s="352"/>
      <c r="E25" s="111" t="s">
        <v>37</v>
      </c>
      <c r="F25" s="61"/>
      <c r="G25" s="127"/>
      <c r="H25" s="130"/>
      <c r="I25" s="220"/>
      <c r="J25" s="361"/>
      <c r="K25" s="126"/>
      <c r="L25" s="355"/>
      <c r="M25" s="357" t="s">
        <v>25</v>
      </c>
      <c r="N25" s="338" t="str">
        <f>IF(N9="","",IF(N18="","",(N9+N18)))</f>
        <v/>
      </c>
      <c r="O25" s="20"/>
    </row>
    <row r="26" spans="1:15" s="6" customFormat="1" ht="18" customHeight="1" x14ac:dyDescent="0.2">
      <c r="A26" s="349"/>
      <c r="B26" s="107" t="s">
        <v>32</v>
      </c>
      <c r="C26" s="58"/>
      <c r="D26" s="352"/>
      <c r="E26" s="112" t="s">
        <v>38</v>
      </c>
      <c r="F26" s="62"/>
      <c r="G26" s="127"/>
      <c r="H26" s="130"/>
      <c r="I26" s="220"/>
      <c r="J26" s="367"/>
      <c r="K26" s="126"/>
      <c r="L26" s="355"/>
      <c r="M26" s="358"/>
      <c r="N26" s="337"/>
      <c r="O26" s="20"/>
    </row>
    <row r="27" spans="1:15" s="6" customFormat="1" ht="18" customHeight="1" thickBot="1" x14ac:dyDescent="0.25">
      <c r="A27" s="349"/>
      <c r="B27" s="108" t="s">
        <v>33</v>
      </c>
      <c r="C27" s="59"/>
      <c r="D27" s="352"/>
      <c r="E27" s="113" t="s">
        <v>39</v>
      </c>
      <c r="F27" s="63"/>
      <c r="G27" s="127"/>
      <c r="H27" s="131"/>
      <c r="I27" s="220"/>
      <c r="J27" s="361"/>
      <c r="K27" s="126"/>
      <c r="L27" s="355"/>
      <c r="M27" s="359" t="s">
        <v>26</v>
      </c>
      <c r="N27" s="337" t="str">
        <f>IF(N11="","",IF(N20="","",(N11+N20)))</f>
        <v/>
      </c>
      <c r="O27" s="20"/>
    </row>
    <row r="28" spans="1:15" s="6" customFormat="1" ht="18" customHeight="1" x14ac:dyDescent="0.2">
      <c r="A28" s="349"/>
      <c r="B28" s="107" t="s">
        <v>34</v>
      </c>
      <c r="C28" s="60"/>
      <c r="D28" s="352"/>
      <c r="E28" s="114" t="s">
        <v>40</v>
      </c>
      <c r="F28" s="61"/>
      <c r="G28" s="363"/>
      <c r="H28" s="364"/>
      <c r="I28" s="220"/>
      <c r="J28" s="361"/>
      <c r="K28" s="126"/>
      <c r="L28" s="355"/>
      <c r="M28" s="358"/>
      <c r="N28" s="337"/>
      <c r="O28" s="20"/>
    </row>
    <row r="29" spans="1:15" s="6" customFormat="1" ht="18" customHeight="1" x14ac:dyDescent="0.2">
      <c r="A29" s="349"/>
      <c r="B29" s="107" t="s">
        <v>35</v>
      </c>
      <c r="C29" s="58"/>
      <c r="D29" s="352"/>
      <c r="E29" s="112" t="s">
        <v>41</v>
      </c>
      <c r="F29" s="61"/>
      <c r="G29" s="127"/>
      <c r="H29" s="132"/>
      <c r="I29" s="220"/>
      <c r="J29" s="361"/>
      <c r="K29" s="126"/>
      <c r="L29" s="355"/>
      <c r="M29" s="359" t="s">
        <v>27</v>
      </c>
      <c r="N29" s="337" t="str">
        <f>IF(N13="","",IF(N22="","",(N13+N22)))</f>
        <v/>
      </c>
      <c r="O29" s="20"/>
    </row>
    <row r="30" spans="1:15" s="6" customFormat="1" ht="18" customHeight="1" thickBot="1" x14ac:dyDescent="0.25">
      <c r="A30" s="350"/>
      <c r="B30" s="108" t="s">
        <v>36</v>
      </c>
      <c r="C30" s="59"/>
      <c r="D30" s="353"/>
      <c r="E30" s="113" t="s">
        <v>42</v>
      </c>
      <c r="F30" s="63"/>
      <c r="G30" s="128"/>
      <c r="H30" s="133"/>
      <c r="I30" s="221"/>
      <c r="J30" s="362"/>
      <c r="K30" s="134"/>
      <c r="L30" s="356"/>
      <c r="M30" s="360"/>
      <c r="N30" s="343"/>
      <c r="O30" s="20"/>
    </row>
    <row r="31" spans="1:15" ht="15.75" x14ac:dyDescent="0.25">
      <c r="A31" s="3"/>
      <c r="B31" s="2"/>
      <c r="C31" s="3"/>
      <c r="D31" s="3"/>
      <c r="E31" s="4"/>
      <c r="F31" s="4"/>
      <c r="G31" s="2"/>
      <c r="H31" s="2"/>
      <c r="I31" s="2"/>
      <c r="J31" s="2"/>
      <c r="K31" s="2"/>
      <c r="L31" s="2"/>
      <c r="M31" s="2"/>
      <c r="N31" s="2"/>
      <c r="O31" s="8"/>
    </row>
    <row r="32" spans="1:15" ht="18.75" x14ac:dyDescent="0.3">
      <c r="A32" s="5"/>
      <c r="B32" s="5"/>
      <c r="C32" s="5"/>
      <c r="D32" s="5"/>
      <c r="E32" s="5"/>
      <c r="F32" s="5"/>
      <c r="G32" s="5"/>
      <c r="H32" s="5"/>
      <c r="I32" s="5"/>
      <c r="J32" s="5"/>
      <c r="K32" s="5"/>
      <c r="L32" s="2"/>
      <c r="M32" s="2"/>
      <c r="N32" s="2"/>
      <c r="O32" s="8"/>
    </row>
    <row r="33" spans="1:15" x14ac:dyDescent="0.2">
      <c r="A33" s="2"/>
      <c r="B33" s="2"/>
      <c r="C33" s="2"/>
      <c r="D33" s="2"/>
      <c r="E33" s="2"/>
      <c r="F33" s="2"/>
      <c r="G33" s="2"/>
      <c r="H33" s="2"/>
      <c r="I33" s="2"/>
      <c r="J33" s="2"/>
      <c r="K33" s="2"/>
      <c r="L33" s="2"/>
      <c r="M33" s="2"/>
      <c r="N33" s="2"/>
      <c r="O33" s="8"/>
    </row>
  </sheetData>
  <sheetProtection sheet="1" selectLockedCells="1"/>
  <mergeCells count="35">
    <mergeCell ref="N16:N17"/>
    <mergeCell ref="J25:J26"/>
    <mergeCell ref="J27:J28"/>
    <mergeCell ref="N29:N30"/>
    <mergeCell ref="M27:M28"/>
    <mergeCell ref="N20:N21"/>
    <mergeCell ref="N27:N28"/>
    <mergeCell ref="N22:N23"/>
    <mergeCell ref="N25:N26"/>
    <mergeCell ref="M18:M23"/>
    <mergeCell ref="N18:N19"/>
    <mergeCell ref="A15:A23"/>
    <mergeCell ref="A24:A30"/>
    <mergeCell ref="D24:D30"/>
    <mergeCell ref="L24:L30"/>
    <mergeCell ref="M25:M26"/>
    <mergeCell ref="M29:M30"/>
    <mergeCell ref="J29:J30"/>
    <mergeCell ref="G28:H28"/>
    <mergeCell ref="N7:N8"/>
    <mergeCell ref="M9:M14"/>
    <mergeCell ref="N11:N12"/>
    <mergeCell ref="N9:N10"/>
    <mergeCell ref="A6:A14"/>
    <mergeCell ref="N13:N14"/>
    <mergeCell ref="A1:N1"/>
    <mergeCell ref="B2:D2"/>
    <mergeCell ref="F2:G2"/>
    <mergeCell ref="I2:N5"/>
    <mergeCell ref="B3:D3"/>
    <mergeCell ref="F3:G3"/>
    <mergeCell ref="B4:D4"/>
    <mergeCell ref="B5:D5"/>
    <mergeCell ref="F4:G4"/>
    <mergeCell ref="F5:G5"/>
  </mergeCells>
  <phoneticPr fontId="25" type="noConversion"/>
  <pageMargins left="0.46" right="0.42" top="0.27" bottom="0.26" header="0.17" footer="0.28999999999999998"/>
  <pageSetup scale="65" orientation="landscape" horizontalDpi="300" verticalDpi="300" r:id="rId1"/>
  <headerFooter alignWithMargins="0"/>
  <ignoredErrors>
    <ignoredError sqref="J14 K9 J10 K11 J12 K13 J18:K23" unlockedFormula="1"/>
    <ignoredError sqref="I18" evalError="1"/>
    <ignoredError sqref="N11" formulaRange="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35"/>
  <sheetViews>
    <sheetView zoomScaleNormal="100" workbookViewId="0">
      <pane ySplit="5" topLeftCell="A6" activePane="bottomLeft" state="frozen"/>
      <selection pane="bottomLeft" activeCell="B2" sqref="B2:D2"/>
    </sheetView>
  </sheetViews>
  <sheetFormatPr defaultColWidth="9.140625" defaultRowHeight="12.75" x14ac:dyDescent="0.2"/>
  <cols>
    <col min="1" max="1" width="9.7109375" style="1" customWidth="1"/>
    <col min="2" max="2" width="16.7109375" style="1" customWidth="1"/>
    <col min="3" max="3" width="8.7109375" style="1" customWidth="1"/>
    <col min="4" max="4" width="10.7109375" style="1" customWidth="1"/>
    <col min="5" max="5" width="12.7109375" style="1" customWidth="1"/>
    <col min="6" max="6" width="12.85546875" style="1" customWidth="1"/>
    <col min="7" max="7" width="12.7109375" style="1" customWidth="1"/>
    <col min="8" max="8" width="17.7109375" style="1" customWidth="1"/>
    <col min="9" max="9" width="11.7109375" style="1" customWidth="1"/>
    <col min="10" max="10" width="10.7109375" style="1" customWidth="1"/>
    <col min="11" max="11" width="15.7109375" style="1" customWidth="1"/>
    <col min="12" max="12" width="13.7109375" style="1" customWidth="1"/>
    <col min="13" max="13" width="10.7109375" style="1" customWidth="1"/>
    <col min="14" max="14" width="32.7109375" style="1" customWidth="1"/>
    <col min="15" max="15" width="10.85546875" style="1" customWidth="1"/>
    <col min="16" max="16384" width="9.140625" style="1"/>
  </cols>
  <sheetData>
    <row r="1" spans="1:15" ht="48" customHeight="1" thickBot="1" x14ac:dyDescent="0.25">
      <c r="A1" s="312" t="s">
        <v>68</v>
      </c>
      <c r="B1" s="313"/>
      <c r="C1" s="313"/>
      <c r="D1" s="313"/>
      <c r="E1" s="313"/>
      <c r="F1" s="313"/>
      <c r="G1" s="313"/>
      <c r="H1" s="313"/>
      <c r="I1" s="313"/>
      <c r="J1" s="313"/>
      <c r="K1" s="313"/>
      <c r="L1" s="313"/>
      <c r="M1" s="313"/>
      <c r="N1" s="313"/>
    </row>
    <row r="2" spans="1:15" s="13" customFormat="1" ht="24" customHeight="1" x14ac:dyDescent="0.2">
      <c r="A2" s="68" t="s">
        <v>14</v>
      </c>
      <c r="B2" s="379"/>
      <c r="C2" s="379"/>
      <c r="D2" s="379"/>
      <c r="E2" s="70" t="s">
        <v>15</v>
      </c>
      <c r="F2" s="315"/>
      <c r="G2" s="316"/>
      <c r="H2" s="72" t="s">
        <v>53</v>
      </c>
      <c r="I2" s="317"/>
      <c r="J2" s="318"/>
      <c r="K2" s="318"/>
      <c r="L2" s="318"/>
      <c r="M2" s="318"/>
      <c r="N2" s="319"/>
      <c r="O2" s="19"/>
    </row>
    <row r="3" spans="1:15" s="13" customFormat="1" ht="24" customHeight="1" x14ac:dyDescent="0.2">
      <c r="A3" s="69" t="s">
        <v>52</v>
      </c>
      <c r="B3" s="326"/>
      <c r="C3" s="326"/>
      <c r="D3" s="326"/>
      <c r="E3" s="71" t="s">
        <v>16</v>
      </c>
      <c r="F3" s="327"/>
      <c r="G3" s="328"/>
      <c r="H3" s="73"/>
      <c r="I3" s="320"/>
      <c r="J3" s="321"/>
      <c r="K3" s="321"/>
      <c r="L3" s="321"/>
      <c r="M3" s="321"/>
      <c r="N3" s="322"/>
      <c r="O3" s="19"/>
    </row>
    <row r="4" spans="1:15" s="13" customFormat="1" ht="24" customHeight="1" x14ac:dyDescent="0.2">
      <c r="A4" s="15" t="s">
        <v>57</v>
      </c>
      <c r="B4" s="326"/>
      <c r="C4" s="326"/>
      <c r="D4" s="326"/>
      <c r="E4" s="17" t="s">
        <v>59</v>
      </c>
      <c r="F4" s="327"/>
      <c r="G4" s="328"/>
      <c r="H4" s="70"/>
      <c r="I4" s="320"/>
      <c r="J4" s="321"/>
      <c r="K4" s="321"/>
      <c r="L4" s="321"/>
      <c r="M4" s="321"/>
      <c r="N4" s="322"/>
      <c r="O4" s="19"/>
    </row>
    <row r="5" spans="1:15" s="6" customFormat="1" ht="24" customHeight="1" thickBot="1" x14ac:dyDescent="0.25">
      <c r="A5" s="16" t="s">
        <v>58</v>
      </c>
      <c r="B5" s="329"/>
      <c r="C5" s="329"/>
      <c r="D5" s="329"/>
      <c r="E5" s="18" t="s">
        <v>60</v>
      </c>
      <c r="F5" s="330"/>
      <c r="G5" s="331"/>
      <c r="H5" s="74"/>
      <c r="I5" s="323"/>
      <c r="J5" s="324"/>
      <c r="K5" s="324"/>
      <c r="L5" s="324"/>
      <c r="M5" s="324"/>
      <c r="N5" s="325"/>
      <c r="O5" s="20"/>
    </row>
    <row r="6" spans="1:15" s="6" customFormat="1" ht="18" customHeight="1" x14ac:dyDescent="0.35">
      <c r="A6" s="344" t="s">
        <v>11</v>
      </c>
      <c r="B6" s="96"/>
      <c r="C6" s="97"/>
      <c r="D6" s="77" t="s">
        <v>10</v>
      </c>
      <c r="E6" s="83" t="s">
        <v>43</v>
      </c>
      <c r="F6" s="83" t="s">
        <v>7</v>
      </c>
      <c r="G6" s="83" t="s">
        <v>44</v>
      </c>
      <c r="H6" s="83" t="s">
        <v>45</v>
      </c>
      <c r="I6" s="98"/>
      <c r="J6" s="77" t="s">
        <v>6</v>
      </c>
      <c r="K6" s="83" t="s">
        <v>46</v>
      </c>
      <c r="L6" s="99" t="s">
        <v>62</v>
      </c>
      <c r="M6" s="85" t="s">
        <v>9</v>
      </c>
      <c r="N6" s="138" t="s">
        <v>47</v>
      </c>
      <c r="O6" s="20"/>
    </row>
    <row r="7" spans="1:15" s="13" customFormat="1" ht="18" customHeight="1" x14ac:dyDescent="0.2">
      <c r="A7" s="345"/>
      <c r="B7" s="177" t="s">
        <v>0</v>
      </c>
      <c r="C7" s="178" t="s">
        <v>4</v>
      </c>
      <c r="D7" s="179" t="s">
        <v>22</v>
      </c>
      <c r="E7" s="180" t="s">
        <v>18</v>
      </c>
      <c r="F7" s="180" t="s">
        <v>17</v>
      </c>
      <c r="G7" s="180" t="s">
        <v>21</v>
      </c>
      <c r="H7" s="180" t="s">
        <v>23</v>
      </c>
      <c r="I7" s="181" t="s">
        <v>49</v>
      </c>
      <c r="J7" s="181" t="s">
        <v>5</v>
      </c>
      <c r="K7" s="182" t="s">
        <v>24</v>
      </c>
      <c r="L7" s="182" t="s">
        <v>12</v>
      </c>
      <c r="M7" s="182" t="s">
        <v>13</v>
      </c>
      <c r="N7" s="365" t="s">
        <v>93</v>
      </c>
      <c r="O7" s="19"/>
    </row>
    <row r="8" spans="1:15" s="13" customFormat="1" ht="18" customHeight="1" thickBot="1" x14ac:dyDescent="0.25">
      <c r="A8" s="345"/>
      <c r="B8" s="184" t="s">
        <v>20</v>
      </c>
      <c r="C8" s="185" t="s">
        <v>2</v>
      </c>
      <c r="D8" s="186" t="s">
        <v>19</v>
      </c>
      <c r="E8" s="185" t="s">
        <v>19</v>
      </c>
      <c r="F8" s="185" t="s">
        <v>55</v>
      </c>
      <c r="G8" s="185" t="s">
        <v>19</v>
      </c>
      <c r="H8" s="185" t="s">
        <v>19</v>
      </c>
      <c r="I8" s="187" t="s">
        <v>50</v>
      </c>
      <c r="J8" s="187" t="s">
        <v>19</v>
      </c>
      <c r="K8" s="187" t="s">
        <v>19</v>
      </c>
      <c r="L8" s="187" t="s">
        <v>19</v>
      </c>
      <c r="M8" s="187" t="s">
        <v>19</v>
      </c>
      <c r="N8" s="366"/>
      <c r="O8" s="19"/>
    </row>
    <row r="9" spans="1:15" s="7" customFormat="1" ht="18" customHeight="1" x14ac:dyDescent="0.2">
      <c r="A9" s="346"/>
      <c r="B9" s="27"/>
      <c r="C9" s="139">
        <v>1</v>
      </c>
      <c r="D9" s="22"/>
      <c r="E9" s="25"/>
      <c r="F9" s="39"/>
      <c r="G9" s="40"/>
      <c r="H9" s="36" t="str">
        <f t="shared" ref="H9:H14" si="0">IF(OR(E9="",G9=""),"",(G9-E9-F9))</f>
        <v/>
      </c>
      <c r="I9" s="47" t="str">
        <f t="shared" ref="I9:I14" si="1">IF(H9="","",((H9/D9)*100))</f>
        <v/>
      </c>
      <c r="J9" s="52">
        <f>C16</f>
        <v>0</v>
      </c>
      <c r="K9" s="52"/>
      <c r="L9" s="53"/>
      <c r="M9" s="370">
        <v>-4.7000000000000002E-3</v>
      </c>
      <c r="N9" s="373" t="str">
        <f>IF(OR(D9="",D10="",H9="",H10=""),"",((100*(AVERAGE(H9:H10)-J9-L10-M9)/AVERAGE(D9:D10))))</f>
        <v/>
      </c>
      <c r="O9" s="21"/>
    </row>
    <row r="10" spans="1:15" s="7" customFormat="1" ht="18" customHeight="1" x14ac:dyDescent="0.2">
      <c r="A10" s="346"/>
      <c r="B10" s="153"/>
      <c r="C10" s="102">
        <v>2</v>
      </c>
      <c r="D10" s="45"/>
      <c r="E10" s="41"/>
      <c r="F10" s="26"/>
      <c r="G10" s="23"/>
      <c r="H10" s="37" t="str">
        <f t="shared" si="0"/>
        <v/>
      </c>
      <c r="I10" s="48" t="str">
        <f t="shared" si="1"/>
        <v/>
      </c>
      <c r="J10" s="37"/>
      <c r="K10" s="37">
        <f>F16</f>
        <v>0</v>
      </c>
      <c r="L10" s="54">
        <f>K10-F10</f>
        <v>0</v>
      </c>
      <c r="M10" s="371"/>
      <c r="N10" s="374"/>
      <c r="O10" s="21"/>
    </row>
    <row r="11" spans="1:15" s="6" customFormat="1" ht="18" customHeight="1" x14ac:dyDescent="0.2">
      <c r="A11" s="346"/>
      <c r="B11" s="28"/>
      <c r="C11" s="103">
        <v>3</v>
      </c>
      <c r="D11" s="45"/>
      <c r="E11" s="41"/>
      <c r="F11" s="26"/>
      <c r="G11" s="23"/>
      <c r="H11" s="37" t="str">
        <f t="shared" si="0"/>
        <v/>
      </c>
      <c r="I11" s="48" t="str">
        <f t="shared" si="1"/>
        <v/>
      </c>
      <c r="J11" s="55">
        <f>C17</f>
        <v>0</v>
      </c>
      <c r="K11" s="55"/>
      <c r="L11" s="54"/>
      <c r="M11" s="371"/>
      <c r="N11" s="375" t="str">
        <f>IF(OR(D11="",D12="",H11="",H12=""),"",((100*(AVERAGE(H11:H12)-J11-L12-M9)/AVERAGE(D11:D12))))</f>
        <v/>
      </c>
      <c r="O11" s="20"/>
    </row>
    <row r="12" spans="1:15" s="6" customFormat="1" ht="18" customHeight="1" x14ac:dyDescent="0.2">
      <c r="A12" s="346"/>
      <c r="B12" s="28"/>
      <c r="C12" s="102">
        <v>4</v>
      </c>
      <c r="D12" s="45"/>
      <c r="E12" s="41"/>
      <c r="F12" s="26"/>
      <c r="G12" s="23"/>
      <c r="H12" s="37" t="str">
        <f t="shared" si="0"/>
        <v/>
      </c>
      <c r="I12" s="48" t="str">
        <f t="shared" si="1"/>
        <v/>
      </c>
      <c r="J12" s="37"/>
      <c r="K12" s="37">
        <f>F17</f>
        <v>0</v>
      </c>
      <c r="L12" s="54">
        <f>K12-F12</f>
        <v>0</v>
      </c>
      <c r="M12" s="371"/>
      <c r="N12" s="376"/>
      <c r="O12" s="20"/>
    </row>
    <row r="13" spans="1:15" s="7" customFormat="1" ht="18" customHeight="1" x14ac:dyDescent="0.2">
      <c r="A13" s="346"/>
      <c r="B13" s="28"/>
      <c r="C13" s="103">
        <v>5</v>
      </c>
      <c r="D13" s="45"/>
      <c r="E13" s="41"/>
      <c r="F13" s="26"/>
      <c r="G13" s="23"/>
      <c r="H13" s="37" t="str">
        <f t="shared" si="0"/>
        <v/>
      </c>
      <c r="I13" s="48" t="str">
        <f t="shared" si="1"/>
        <v/>
      </c>
      <c r="J13" s="55">
        <f>C18</f>
        <v>0</v>
      </c>
      <c r="K13" s="55"/>
      <c r="L13" s="48"/>
      <c r="M13" s="371"/>
      <c r="N13" s="374" t="str">
        <f>IF(OR(D13="",D14="",H13="",H14=""),"",((100*(AVERAGE(H13:H14)-J13-L14-M9)/AVERAGE(D13:D14))))</f>
        <v/>
      </c>
      <c r="O13" s="21"/>
    </row>
    <row r="14" spans="1:15" s="7" customFormat="1" ht="18" customHeight="1" thickBot="1" x14ac:dyDescent="0.25">
      <c r="A14" s="347"/>
      <c r="B14" s="29"/>
      <c r="C14" s="104">
        <v>6</v>
      </c>
      <c r="D14" s="46"/>
      <c r="E14" s="42"/>
      <c r="F14" s="43"/>
      <c r="G14" s="24"/>
      <c r="H14" s="38" t="str">
        <f t="shared" si="0"/>
        <v/>
      </c>
      <c r="I14" s="50" t="str">
        <f t="shared" si="1"/>
        <v/>
      </c>
      <c r="J14" s="38"/>
      <c r="K14" s="38">
        <f>F18</f>
        <v>0</v>
      </c>
      <c r="L14" s="56">
        <f>K14-F14</f>
        <v>0</v>
      </c>
      <c r="M14" s="372"/>
      <c r="N14" s="374"/>
      <c r="O14" s="21"/>
    </row>
    <row r="15" spans="1:15" s="6" customFormat="1" ht="18" customHeight="1" thickBot="1" x14ac:dyDescent="0.35">
      <c r="A15" s="348" t="s">
        <v>5</v>
      </c>
      <c r="B15" s="105" t="s">
        <v>2</v>
      </c>
      <c r="C15" s="109" t="s">
        <v>3</v>
      </c>
      <c r="D15" s="380" t="s">
        <v>200</v>
      </c>
      <c r="E15" s="110" t="s">
        <v>2</v>
      </c>
      <c r="F15" s="115" t="s">
        <v>3</v>
      </c>
      <c r="G15" s="222"/>
      <c r="H15" s="193"/>
      <c r="I15" s="194"/>
      <c r="J15" s="195"/>
      <c r="K15" s="19"/>
      <c r="L15" s="224"/>
      <c r="M15" s="225"/>
      <c r="N15" s="197"/>
      <c r="O15" s="20"/>
    </row>
    <row r="16" spans="1:15" s="6" customFormat="1" ht="18" customHeight="1" x14ac:dyDescent="0.2">
      <c r="A16" s="349"/>
      <c r="B16" s="107" t="s">
        <v>34</v>
      </c>
      <c r="C16" s="60"/>
      <c r="D16" s="381"/>
      <c r="E16" s="111" t="s">
        <v>40</v>
      </c>
      <c r="F16" s="61"/>
      <c r="G16" s="223"/>
      <c r="H16" s="198"/>
      <c r="I16" s="199"/>
      <c r="J16" s="377"/>
      <c r="K16" s="19"/>
      <c r="L16" s="19"/>
      <c r="M16" s="19"/>
      <c r="N16" s="19"/>
      <c r="O16" s="20"/>
    </row>
    <row r="17" spans="1:15" s="6" customFormat="1" ht="18" customHeight="1" x14ac:dyDescent="0.2">
      <c r="A17" s="349"/>
      <c r="B17" s="107" t="s">
        <v>35</v>
      </c>
      <c r="C17" s="58"/>
      <c r="D17" s="381"/>
      <c r="E17" s="112" t="s">
        <v>41</v>
      </c>
      <c r="F17" s="61"/>
      <c r="G17" s="368"/>
      <c r="H17" s="369"/>
      <c r="I17" s="199"/>
      <c r="J17" s="378"/>
      <c r="K17" s="19"/>
      <c r="L17" s="19"/>
      <c r="M17" s="19"/>
      <c r="N17" s="201"/>
      <c r="O17" s="20"/>
    </row>
    <row r="18" spans="1:15" s="6" customFormat="1" ht="18" customHeight="1" thickBot="1" x14ac:dyDescent="0.25">
      <c r="A18" s="350"/>
      <c r="B18" s="108" t="s">
        <v>36</v>
      </c>
      <c r="C18" s="59"/>
      <c r="D18" s="382"/>
      <c r="E18" s="113" t="s">
        <v>42</v>
      </c>
      <c r="F18" s="63"/>
      <c r="G18" s="223"/>
      <c r="H18" s="200"/>
      <c r="I18" s="199"/>
      <c r="J18" s="377"/>
      <c r="K18" s="19"/>
      <c r="L18" s="19"/>
      <c r="M18" s="19"/>
      <c r="N18" s="19"/>
      <c r="O18" s="20"/>
    </row>
    <row r="19" spans="1:15" ht="15.75" x14ac:dyDescent="0.25">
      <c r="A19" s="3"/>
      <c r="B19" s="2"/>
      <c r="C19" s="3"/>
      <c r="D19" s="3"/>
      <c r="E19" s="4"/>
      <c r="F19" s="4"/>
      <c r="G19" s="8"/>
      <c r="H19" s="8"/>
      <c r="I19" s="199"/>
      <c r="J19" s="377"/>
      <c r="K19" s="8"/>
      <c r="L19" s="8"/>
      <c r="M19" s="8"/>
      <c r="N19" s="8"/>
      <c r="O19" s="8"/>
    </row>
    <row r="20" spans="1:15" ht="18.75" x14ac:dyDescent="0.3">
      <c r="A20" s="14"/>
      <c r="B20" s="5"/>
      <c r="C20" s="5"/>
      <c r="D20" s="5"/>
      <c r="E20" s="5"/>
      <c r="F20" s="5"/>
      <c r="G20" s="202"/>
      <c r="H20" s="8"/>
      <c r="I20" s="199"/>
      <c r="J20" s="377"/>
      <c r="K20" s="202"/>
      <c r="L20" s="8"/>
      <c r="M20" s="8"/>
      <c r="N20" s="8"/>
      <c r="O20" s="8"/>
    </row>
    <row r="21" spans="1:15" x14ac:dyDescent="0.2">
      <c r="A21" s="2"/>
      <c r="B21" s="2"/>
      <c r="C21" s="2"/>
      <c r="D21" s="2"/>
      <c r="E21" s="2"/>
      <c r="F21" s="2"/>
      <c r="G21" s="8"/>
      <c r="H21" s="19"/>
      <c r="I21" s="199"/>
      <c r="J21" s="378"/>
      <c r="K21" s="8"/>
      <c r="L21" s="8"/>
      <c r="M21" s="8"/>
      <c r="N21" s="8"/>
      <c r="O21" s="8"/>
    </row>
    <row r="22" spans="1:15" x14ac:dyDescent="0.2">
      <c r="A22" s="8"/>
      <c r="B22" s="8"/>
      <c r="C22" s="8"/>
      <c r="D22" s="8"/>
      <c r="E22" s="8"/>
      <c r="F22" s="8"/>
      <c r="G22" s="8"/>
      <c r="H22" s="8"/>
      <c r="I22" s="8"/>
      <c r="J22" s="8"/>
      <c r="K22" s="8"/>
      <c r="L22" s="8"/>
      <c r="M22" s="8"/>
      <c r="N22" s="8"/>
      <c r="O22" s="8"/>
    </row>
    <row r="23" spans="1:15" x14ac:dyDescent="0.2">
      <c r="A23" s="8"/>
      <c r="B23" s="8"/>
      <c r="C23" s="8"/>
      <c r="D23" s="8"/>
      <c r="E23" s="8"/>
      <c r="F23" s="8"/>
      <c r="G23" s="8"/>
      <c r="H23" s="8"/>
      <c r="I23" s="8"/>
      <c r="J23" s="8"/>
      <c r="K23" s="8"/>
      <c r="L23" s="8"/>
      <c r="M23" s="8"/>
      <c r="N23" s="8"/>
      <c r="O23" s="8"/>
    </row>
    <row r="24" spans="1:15" x14ac:dyDescent="0.2">
      <c r="A24" s="8"/>
      <c r="B24" s="8"/>
      <c r="C24" s="8"/>
      <c r="D24" s="8"/>
      <c r="E24" s="8"/>
      <c r="F24" s="8"/>
      <c r="G24" s="8"/>
      <c r="H24" s="8"/>
      <c r="I24" s="8"/>
      <c r="J24" s="8"/>
      <c r="K24" s="8"/>
      <c r="L24" s="8"/>
      <c r="M24" s="8"/>
      <c r="N24" s="8"/>
      <c r="O24" s="8"/>
    </row>
    <row r="25" spans="1:15" x14ac:dyDescent="0.2">
      <c r="A25" s="8"/>
      <c r="B25" s="8"/>
      <c r="C25" s="8"/>
      <c r="D25" s="8"/>
      <c r="E25" s="8"/>
      <c r="F25" s="8"/>
      <c r="G25" s="8"/>
      <c r="H25" s="8"/>
      <c r="I25" s="8"/>
      <c r="J25" s="8"/>
      <c r="K25" s="8"/>
      <c r="L25" s="8"/>
      <c r="M25" s="8"/>
      <c r="N25" s="8"/>
      <c r="O25" s="8"/>
    </row>
    <row r="26" spans="1:15" x14ac:dyDescent="0.2">
      <c r="A26" s="8"/>
      <c r="B26" s="8"/>
      <c r="C26" s="8"/>
      <c r="D26" s="8"/>
      <c r="E26" s="8"/>
      <c r="F26" s="8"/>
      <c r="G26" s="8"/>
      <c r="H26" s="8"/>
      <c r="I26" s="8"/>
      <c r="J26" s="8"/>
      <c r="K26" s="8"/>
      <c r="L26" s="8"/>
      <c r="M26" s="8"/>
      <c r="N26" s="8"/>
      <c r="O26" s="8"/>
    </row>
    <row r="27" spans="1:15" x14ac:dyDescent="0.2">
      <c r="A27" s="8"/>
      <c r="B27" s="8"/>
      <c r="C27" s="8"/>
      <c r="D27" s="8"/>
      <c r="E27" s="8"/>
      <c r="F27" s="8"/>
      <c r="G27" s="8"/>
      <c r="H27" s="8"/>
      <c r="I27" s="8"/>
      <c r="J27" s="8"/>
      <c r="K27" s="8"/>
      <c r="L27" s="8"/>
      <c r="M27" s="8"/>
      <c r="N27" s="8"/>
      <c r="O27" s="8"/>
    </row>
    <row r="28" spans="1:15" x14ac:dyDescent="0.2">
      <c r="A28" s="8"/>
      <c r="B28" s="8"/>
      <c r="C28" s="8"/>
      <c r="D28" s="8"/>
      <c r="E28" s="8"/>
      <c r="F28" s="8"/>
      <c r="G28" s="8"/>
      <c r="H28" s="8"/>
      <c r="I28" s="8"/>
      <c r="J28" s="8"/>
      <c r="K28" s="8"/>
      <c r="L28" s="8"/>
      <c r="M28" s="8"/>
      <c r="N28" s="8"/>
      <c r="O28" s="8"/>
    </row>
    <row r="29" spans="1:15" x14ac:dyDescent="0.2">
      <c r="A29" s="8"/>
      <c r="B29" s="8"/>
      <c r="C29" s="8"/>
      <c r="D29" s="8"/>
      <c r="E29" s="8"/>
      <c r="F29" s="8"/>
      <c r="G29" s="8"/>
      <c r="H29" s="8"/>
      <c r="I29" s="8"/>
      <c r="J29" s="8"/>
      <c r="K29" s="8"/>
      <c r="L29" s="8"/>
      <c r="M29" s="8"/>
      <c r="N29" s="8"/>
      <c r="O29" s="8"/>
    </row>
    <row r="30" spans="1:15" x14ac:dyDescent="0.2">
      <c r="A30" s="8"/>
      <c r="B30" s="8"/>
      <c r="C30" s="8"/>
      <c r="D30" s="8"/>
      <c r="E30" s="8"/>
      <c r="F30" s="8"/>
      <c r="G30" s="8"/>
      <c r="H30" s="8"/>
      <c r="I30" s="8"/>
      <c r="J30" s="8"/>
      <c r="K30" s="8"/>
      <c r="L30" s="8"/>
      <c r="M30" s="8"/>
      <c r="N30" s="8"/>
      <c r="O30" s="8"/>
    </row>
    <row r="31" spans="1:15" x14ac:dyDescent="0.2">
      <c r="A31" s="8"/>
      <c r="B31" s="8"/>
      <c r="C31" s="8"/>
      <c r="D31" s="8"/>
      <c r="E31" s="8"/>
      <c r="F31" s="8"/>
      <c r="G31" s="8"/>
      <c r="H31" s="8"/>
      <c r="I31" s="8"/>
      <c r="J31" s="8"/>
      <c r="K31" s="8"/>
      <c r="L31" s="8"/>
      <c r="M31" s="8"/>
      <c r="N31" s="8"/>
      <c r="O31" s="8"/>
    </row>
    <row r="32" spans="1:15" x14ac:dyDescent="0.2">
      <c r="A32" s="8"/>
      <c r="B32" s="8"/>
      <c r="C32" s="8"/>
      <c r="D32" s="8"/>
      <c r="E32" s="8"/>
      <c r="F32" s="8"/>
      <c r="G32" s="8"/>
      <c r="H32" s="8"/>
      <c r="I32" s="8"/>
      <c r="J32" s="8"/>
      <c r="K32" s="8"/>
      <c r="L32" s="8"/>
      <c r="M32" s="8"/>
      <c r="N32" s="8"/>
      <c r="O32" s="8"/>
    </row>
    <row r="33" spans="1:15" x14ac:dyDescent="0.2">
      <c r="A33" s="8"/>
      <c r="B33" s="8"/>
      <c r="C33" s="8"/>
      <c r="D33" s="8"/>
      <c r="E33" s="8"/>
      <c r="F33" s="8"/>
      <c r="G33" s="8"/>
      <c r="H33" s="8"/>
      <c r="I33" s="8"/>
      <c r="J33" s="8"/>
      <c r="K33" s="8"/>
      <c r="L33" s="8"/>
      <c r="M33" s="8"/>
      <c r="N33" s="8"/>
      <c r="O33" s="8"/>
    </row>
    <row r="34" spans="1:15" x14ac:dyDescent="0.2">
      <c r="A34" s="8"/>
      <c r="B34" s="8"/>
      <c r="C34" s="8"/>
      <c r="D34" s="8"/>
      <c r="E34" s="8"/>
      <c r="F34" s="8"/>
      <c r="G34" s="8"/>
      <c r="H34" s="8"/>
      <c r="I34" s="8"/>
      <c r="J34" s="8"/>
      <c r="K34" s="8"/>
      <c r="L34" s="8"/>
      <c r="M34" s="8"/>
      <c r="N34" s="8"/>
      <c r="O34" s="8"/>
    </row>
    <row r="35" spans="1:15" x14ac:dyDescent="0.2">
      <c r="A35" s="8"/>
      <c r="B35" s="8"/>
      <c r="C35" s="8"/>
      <c r="D35" s="8"/>
      <c r="E35" s="8"/>
      <c r="F35" s="8"/>
      <c r="G35" s="8"/>
      <c r="H35" s="8"/>
      <c r="I35" s="8"/>
      <c r="J35" s="8"/>
      <c r="K35" s="8"/>
      <c r="L35" s="8"/>
      <c r="M35" s="8"/>
      <c r="N35" s="8"/>
      <c r="O35" s="8"/>
    </row>
  </sheetData>
  <sheetProtection sheet="1" selectLockedCells="1"/>
  <mergeCells count="22">
    <mergeCell ref="J18:J19"/>
    <mergeCell ref="J20:J21"/>
    <mergeCell ref="A1:N1"/>
    <mergeCell ref="B2:D2"/>
    <mergeCell ref="F2:G2"/>
    <mergeCell ref="B3:D3"/>
    <mergeCell ref="F3:G3"/>
    <mergeCell ref="I2:N5"/>
    <mergeCell ref="A15:A18"/>
    <mergeCell ref="D15:D18"/>
    <mergeCell ref="J16:J17"/>
    <mergeCell ref="B4:D4"/>
    <mergeCell ref="B5:D5"/>
    <mergeCell ref="F5:G5"/>
    <mergeCell ref="F4:G4"/>
    <mergeCell ref="A6:A14"/>
    <mergeCell ref="G17:H17"/>
    <mergeCell ref="N7:N8"/>
    <mergeCell ref="M9:M14"/>
    <mergeCell ref="N9:N10"/>
    <mergeCell ref="N11:N12"/>
    <mergeCell ref="N13:N14"/>
  </mergeCells>
  <pageMargins left="0.46" right="0.42" top="0.27" bottom="0.26" header="0.17" footer="0.28999999999999998"/>
  <pageSetup scale="65" orientation="landscape" horizontalDpi="300" verticalDpi="300" r:id="rId1"/>
  <headerFooter alignWithMargins="0"/>
  <ignoredErrors>
    <ignoredError sqref="J9:K14" unlockedFormula="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35"/>
  <sheetViews>
    <sheetView zoomScaleNormal="100" workbookViewId="0">
      <pane ySplit="5" topLeftCell="A6" activePane="bottomLeft" state="frozen"/>
      <selection pane="bottomLeft" activeCell="B2" sqref="B2:D2"/>
    </sheetView>
  </sheetViews>
  <sheetFormatPr defaultColWidth="9.140625" defaultRowHeight="12.75" x14ac:dyDescent="0.2"/>
  <cols>
    <col min="1" max="1" width="9.7109375" style="1" customWidth="1"/>
    <col min="2" max="2" width="16.7109375" style="1" customWidth="1"/>
    <col min="3" max="3" width="8.7109375" style="1" customWidth="1"/>
    <col min="4" max="4" width="10.7109375" style="1" customWidth="1"/>
    <col min="5" max="5" width="12.7109375" style="1" customWidth="1"/>
    <col min="6" max="6" width="12.85546875" style="1" customWidth="1"/>
    <col min="7" max="7" width="12.7109375" style="1" customWidth="1"/>
    <col min="8" max="8" width="17.7109375" style="1" customWidth="1"/>
    <col min="9" max="9" width="11.7109375" style="1" customWidth="1"/>
    <col min="10" max="10" width="10.7109375" style="1" customWidth="1"/>
    <col min="11" max="11" width="15.7109375" style="1" customWidth="1"/>
    <col min="12" max="12" width="13.7109375" style="1" customWidth="1"/>
    <col min="13" max="13" width="10.7109375" style="1" customWidth="1"/>
    <col min="14" max="14" width="32.7109375" style="1" customWidth="1"/>
    <col min="15" max="15" width="10.85546875" style="1" customWidth="1"/>
    <col min="16" max="16384" width="9.140625" style="1"/>
  </cols>
  <sheetData>
    <row r="1" spans="1:15" ht="48" customHeight="1" thickBot="1" x14ac:dyDescent="0.25">
      <c r="A1" s="312" t="s">
        <v>69</v>
      </c>
      <c r="B1" s="313"/>
      <c r="C1" s="313"/>
      <c r="D1" s="313"/>
      <c r="E1" s="313"/>
      <c r="F1" s="313"/>
      <c r="G1" s="313"/>
      <c r="H1" s="313"/>
      <c r="I1" s="313"/>
      <c r="J1" s="313"/>
      <c r="K1" s="313"/>
      <c r="L1" s="313"/>
      <c r="M1" s="313"/>
      <c r="N1" s="313"/>
    </row>
    <row r="2" spans="1:15" s="13" customFormat="1" ht="24" customHeight="1" x14ac:dyDescent="0.2">
      <c r="A2" s="68" t="s">
        <v>14</v>
      </c>
      <c r="B2" s="379"/>
      <c r="C2" s="379"/>
      <c r="D2" s="379"/>
      <c r="E2" s="70" t="s">
        <v>15</v>
      </c>
      <c r="F2" s="315"/>
      <c r="G2" s="316"/>
      <c r="H2" s="72" t="s">
        <v>53</v>
      </c>
      <c r="I2" s="317"/>
      <c r="J2" s="318"/>
      <c r="K2" s="318"/>
      <c r="L2" s="318"/>
      <c r="M2" s="318"/>
      <c r="N2" s="319"/>
      <c r="O2" s="19"/>
    </row>
    <row r="3" spans="1:15" s="13" customFormat="1" ht="24" customHeight="1" x14ac:dyDescent="0.2">
      <c r="A3" s="69" t="s">
        <v>52</v>
      </c>
      <c r="B3" s="326"/>
      <c r="C3" s="326"/>
      <c r="D3" s="326"/>
      <c r="E3" s="71" t="s">
        <v>16</v>
      </c>
      <c r="F3" s="327"/>
      <c r="G3" s="328"/>
      <c r="H3" s="73"/>
      <c r="I3" s="320"/>
      <c r="J3" s="321"/>
      <c r="K3" s="321"/>
      <c r="L3" s="321"/>
      <c r="M3" s="321"/>
      <c r="N3" s="322"/>
      <c r="O3" s="19"/>
    </row>
    <row r="4" spans="1:15" s="13" customFormat="1" ht="24" customHeight="1" x14ac:dyDescent="0.2">
      <c r="A4" s="15" t="s">
        <v>57</v>
      </c>
      <c r="B4" s="326"/>
      <c r="C4" s="326"/>
      <c r="D4" s="326"/>
      <c r="E4" s="17" t="s">
        <v>59</v>
      </c>
      <c r="F4" s="327"/>
      <c r="G4" s="328"/>
      <c r="H4" s="70"/>
      <c r="I4" s="320"/>
      <c r="J4" s="321"/>
      <c r="K4" s="321"/>
      <c r="L4" s="321"/>
      <c r="M4" s="321"/>
      <c r="N4" s="322"/>
      <c r="O4" s="19"/>
    </row>
    <row r="5" spans="1:15" s="6" customFormat="1" ht="24" customHeight="1" thickBot="1" x14ac:dyDescent="0.25">
      <c r="A5" s="16" t="s">
        <v>58</v>
      </c>
      <c r="B5" s="329"/>
      <c r="C5" s="329"/>
      <c r="D5" s="329"/>
      <c r="E5" s="18" t="s">
        <v>60</v>
      </c>
      <c r="F5" s="330"/>
      <c r="G5" s="331"/>
      <c r="H5" s="74"/>
      <c r="I5" s="323"/>
      <c r="J5" s="324"/>
      <c r="K5" s="324"/>
      <c r="L5" s="324"/>
      <c r="M5" s="324"/>
      <c r="N5" s="325"/>
      <c r="O5" s="20"/>
    </row>
    <row r="6" spans="1:15" s="6" customFormat="1" ht="18" customHeight="1" x14ac:dyDescent="0.35">
      <c r="A6" s="344" t="s">
        <v>11</v>
      </c>
      <c r="B6" s="96"/>
      <c r="C6" s="97"/>
      <c r="D6" s="77" t="s">
        <v>10</v>
      </c>
      <c r="E6" s="83" t="s">
        <v>43</v>
      </c>
      <c r="F6" s="83" t="s">
        <v>7</v>
      </c>
      <c r="G6" s="83" t="s">
        <v>44</v>
      </c>
      <c r="H6" s="83" t="s">
        <v>45</v>
      </c>
      <c r="I6" s="98"/>
      <c r="J6" s="77" t="s">
        <v>6</v>
      </c>
      <c r="K6" s="83" t="s">
        <v>46</v>
      </c>
      <c r="L6" s="99" t="s">
        <v>62</v>
      </c>
      <c r="M6" s="85" t="s">
        <v>9</v>
      </c>
      <c r="N6" s="138" t="s">
        <v>47</v>
      </c>
      <c r="O6" s="20"/>
    </row>
    <row r="7" spans="1:15" s="13" customFormat="1" ht="18" customHeight="1" x14ac:dyDescent="0.2">
      <c r="A7" s="345"/>
      <c r="B7" s="177" t="s">
        <v>0</v>
      </c>
      <c r="C7" s="178" t="s">
        <v>4</v>
      </c>
      <c r="D7" s="179" t="s">
        <v>22</v>
      </c>
      <c r="E7" s="180" t="s">
        <v>18</v>
      </c>
      <c r="F7" s="180" t="s">
        <v>17</v>
      </c>
      <c r="G7" s="180" t="s">
        <v>21</v>
      </c>
      <c r="H7" s="180" t="s">
        <v>23</v>
      </c>
      <c r="I7" s="181" t="s">
        <v>49</v>
      </c>
      <c r="J7" s="181" t="s">
        <v>5</v>
      </c>
      <c r="K7" s="182" t="s">
        <v>24</v>
      </c>
      <c r="L7" s="182" t="s">
        <v>12</v>
      </c>
      <c r="M7" s="182" t="s">
        <v>13</v>
      </c>
      <c r="N7" s="383" t="s">
        <v>72</v>
      </c>
      <c r="O7" s="19"/>
    </row>
    <row r="8" spans="1:15" s="13" customFormat="1" ht="18" customHeight="1" thickBot="1" x14ac:dyDescent="0.25">
      <c r="A8" s="345"/>
      <c r="B8" s="184" t="s">
        <v>20</v>
      </c>
      <c r="C8" s="185" t="s">
        <v>2</v>
      </c>
      <c r="D8" s="186" t="s">
        <v>19</v>
      </c>
      <c r="E8" s="185" t="s">
        <v>19</v>
      </c>
      <c r="F8" s="185" t="s">
        <v>55</v>
      </c>
      <c r="G8" s="185" t="s">
        <v>19</v>
      </c>
      <c r="H8" s="185" t="s">
        <v>19</v>
      </c>
      <c r="I8" s="187" t="s">
        <v>50</v>
      </c>
      <c r="J8" s="187" t="s">
        <v>19</v>
      </c>
      <c r="K8" s="187" t="s">
        <v>202</v>
      </c>
      <c r="L8" s="187" t="s">
        <v>19</v>
      </c>
      <c r="M8" s="187" t="s">
        <v>19</v>
      </c>
      <c r="N8" s="384"/>
      <c r="O8" s="19"/>
    </row>
    <row r="9" spans="1:15" s="7" customFormat="1" ht="18" customHeight="1" x14ac:dyDescent="0.2">
      <c r="A9" s="346"/>
      <c r="B9" s="27"/>
      <c r="C9" s="139">
        <v>1</v>
      </c>
      <c r="D9" s="22"/>
      <c r="E9" s="25"/>
      <c r="F9" s="39"/>
      <c r="G9" s="40"/>
      <c r="H9" s="36" t="str">
        <f t="shared" ref="H9:H14" si="0">IF(OR(E9="",G9=""),"",(G9-E9-F9))</f>
        <v/>
      </c>
      <c r="I9" s="47" t="str">
        <f t="shared" ref="I9:I14" si="1">IF(H9="","",((H9/D9)*100))</f>
        <v/>
      </c>
      <c r="J9" s="52">
        <f>C16</f>
        <v>0</v>
      </c>
      <c r="K9" s="52"/>
      <c r="L9" s="53"/>
      <c r="M9" s="370">
        <v>-2.8E-3</v>
      </c>
      <c r="N9" s="373" t="str">
        <f>IF(OR(D9="",D10="",H9="",H10=""),"",((100*(AVERAGE(H9:H10)-J9-L10-M9)/AVERAGE(D9:D10))+J16))</f>
        <v/>
      </c>
      <c r="O9" s="21"/>
    </row>
    <row r="10" spans="1:15" s="7" customFormat="1" ht="18" customHeight="1" x14ac:dyDescent="0.2">
      <c r="A10" s="346"/>
      <c r="B10" s="153"/>
      <c r="C10" s="102">
        <v>2</v>
      </c>
      <c r="D10" s="45"/>
      <c r="E10" s="41"/>
      <c r="F10" s="26"/>
      <c r="G10" s="23"/>
      <c r="H10" s="37" t="str">
        <f t="shared" si="0"/>
        <v/>
      </c>
      <c r="I10" s="48" t="str">
        <f t="shared" si="1"/>
        <v/>
      </c>
      <c r="J10" s="37"/>
      <c r="K10" s="37">
        <f>F16</f>
        <v>0</v>
      </c>
      <c r="L10" s="54">
        <f>K10-F10</f>
        <v>0</v>
      </c>
      <c r="M10" s="371"/>
      <c r="N10" s="374"/>
      <c r="O10" s="21"/>
    </row>
    <row r="11" spans="1:15" s="6" customFormat="1" ht="18" customHeight="1" x14ac:dyDescent="0.2">
      <c r="A11" s="346"/>
      <c r="B11" s="28"/>
      <c r="C11" s="103">
        <v>3</v>
      </c>
      <c r="D11" s="45"/>
      <c r="E11" s="41"/>
      <c r="F11" s="26"/>
      <c r="G11" s="23"/>
      <c r="H11" s="37" t="str">
        <f t="shared" si="0"/>
        <v/>
      </c>
      <c r="I11" s="48" t="str">
        <f t="shared" si="1"/>
        <v/>
      </c>
      <c r="J11" s="55">
        <f>C17</f>
        <v>0</v>
      </c>
      <c r="K11" s="55"/>
      <c r="L11" s="54"/>
      <c r="M11" s="371"/>
      <c r="N11" s="375" t="str">
        <f>IF(OR(D11="",D12="",H11="",H12=""),"",((100*(AVERAGE(H11:H12)-J11-L12-M9)/AVERAGE(D11:D12))+J18))</f>
        <v/>
      </c>
      <c r="O11" s="20"/>
    </row>
    <row r="12" spans="1:15" s="6" customFormat="1" ht="18" customHeight="1" x14ac:dyDescent="0.2">
      <c r="A12" s="346"/>
      <c r="B12" s="28"/>
      <c r="C12" s="102">
        <v>4</v>
      </c>
      <c r="D12" s="45"/>
      <c r="E12" s="41"/>
      <c r="F12" s="26"/>
      <c r="G12" s="23"/>
      <c r="H12" s="37" t="str">
        <f t="shared" si="0"/>
        <v/>
      </c>
      <c r="I12" s="48" t="str">
        <f t="shared" si="1"/>
        <v/>
      </c>
      <c r="J12" s="37"/>
      <c r="K12" s="37">
        <f>F17</f>
        <v>0</v>
      </c>
      <c r="L12" s="54">
        <f>K12-F12</f>
        <v>0</v>
      </c>
      <c r="M12" s="371"/>
      <c r="N12" s="376"/>
      <c r="O12" s="20"/>
    </row>
    <row r="13" spans="1:15" s="7" customFormat="1" ht="18" customHeight="1" x14ac:dyDescent="0.2">
      <c r="A13" s="346"/>
      <c r="B13" s="28"/>
      <c r="C13" s="103">
        <v>5</v>
      </c>
      <c r="D13" s="45"/>
      <c r="E13" s="41"/>
      <c r="F13" s="26"/>
      <c r="G13" s="23"/>
      <c r="H13" s="37" t="str">
        <f t="shared" si="0"/>
        <v/>
      </c>
      <c r="I13" s="48" t="str">
        <f t="shared" si="1"/>
        <v/>
      </c>
      <c r="J13" s="55">
        <f>C18</f>
        <v>0</v>
      </c>
      <c r="K13" s="55"/>
      <c r="L13" s="48"/>
      <c r="M13" s="371"/>
      <c r="N13" s="374" t="str">
        <f>IF(OR(D13="",D14="",H13="",H14=""),"",((100*(AVERAGE(H13:H14)-J13-L14-M9)/AVERAGE(D13:D14))+J20))</f>
        <v/>
      </c>
      <c r="O13" s="21"/>
    </row>
    <row r="14" spans="1:15" s="7" customFormat="1" ht="18" customHeight="1" thickBot="1" x14ac:dyDescent="0.25">
      <c r="A14" s="347"/>
      <c r="B14" s="29"/>
      <c r="C14" s="104">
        <v>6</v>
      </c>
      <c r="D14" s="46"/>
      <c r="E14" s="42"/>
      <c r="F14" s="43"/>
      <c r="G14" s="189"/>
      <c r="H14" s="190" t="str">
        <f t="shared" si="0"/>
        <v/>
      </c>
      <c r="I14" s="191" t="str">
        <f t="shared" si="1"/>
        <v/>
      </c>
      <c r="J14" s="190"/>
      <c r="K14" s="190">
        <f>F18</f>
        <v>0</v>
      </c>
      <c r="L14" s="192">
        <f>K14-F14</f>
        <v>0</v>
      </c>
      <c r="M14" s="371"/>
      <c r="N14" s="374"/>
      <c r="O14" s="21"/>
    </row>
    <row r="15" spans="1:15" s="6" customFormat="1" ht="18" customHeight="1" thickBot="1" x14ac:dyDescent="0.35">
      <c r="A15" s="348" t="s">
        <v>5</v>
      </c>
      <c r="B15" s="105" t="s">
        <v>2</v>
      </c>
      <c r="C15" s="109" t="s">
        <v>3</v>
      </c>
      <c r="D15" s="380" t="s">
        <v>200</v>
      </c>
      <c r="E15" s="110" t="s">
        <v>2</v>
      </c>
      <c r="F15" s="115" t="s">
        <v>3</v>
      </c>
      <c r="G15" s="193"/>
      <c r="H15" s="193"/>
      <c r="I15" s="194"/>
      <c r="J15" s="195"/>
      <c r="K15" s="193"/>
      <c r="L15" s="196"/>
      <c r="M15" s="197"/>
      <c r="N15" s="197"/>
      <c r="O15" s="20"/>
    </row>
    <row r="16" spans="1:15" s="6" customFormat="1" ht="18" customHeight="1" x14ac:dyDescent="0.2">
      <c r="A16" s="349"/>
      <c r="B16" s="107" t="s">
        <v>34</v>
      </c>
      <c r="C16" s="60"/>
      <c r="D16" s="381"/>
      <c r="E16" s="111" t="s">
        <v>40</v>
      </c>
      <c r="F16" s="61"/>
      <c r="G16" s="19"/>
      <c r="H16" s="198"/>
      <c r="I16" s="199"/>
      <c r="J16" s="377"/>
      <c r="K16" s="19"/>
      <c r="L16" s="19"/>
      <c r="M16" s="19"/>
      <c r="N16" s="19"/>
      <c r="O16" s="20"/>
    </row>
    <row r="17" spans="1:15" s="6" customFormat="1" ht="18" customHeight="1" x14ac:dyDescent="0.2">
      <c r="A17" s="349"/>
      <c r="B17" s="107" t="s">
        <v>35</v>
      </c>
      <c r="C17" s="58"/>
      <c r="D17" s="381"/>
      <c r="E17" s="112" t="s">
        <v>41</v>
      </c>
      <c r="F17" s="61"/>
      <c r="G17" s="19"/>
      <c r="H17" s="200"/>
      <c r="I17" s="199"/>
      <c r="J17" s="378"/>
      <c r="K17" s="19"/>
      <c r="L17" s="19"/>
      <c r="M17" s="19"/>
      <c r="N17" s="201"/>
      <c r="O17" s="20"/>
    </row>
    <row r="18" spans="1:15" s="6" customFormat="1" ht="18" customHeight="1" thickBot="1" x14ac:dyDescent="0.25">
      <c r="A18" s="350"/>
      <c r="B18" s="108" t="s">
        <v>36</v>
      </c>
      <c r="C18" s="59"/>
      <c r="D18" s="382"/>
      <c r="E18" s="113" t="s">
        <v>42</v>
      </c>
      <c r="F18" s="63"/>
      <c r="G18" s="19"/>
      <c r="H18" s="200"/>
      <c r="I18" s="199"/>
      <c r="J18" s="377"/>
      <c r="K18" s="19"/>
      <c r="L18" s="19"/>
      <c r="M18" s="19"/>
      <c r="N18" s="19"/>
      <c r="O18" s="20"/>
    </row>
    <row r="19" spans="1:15" ht="15.75" x14ac:dyDescent="0.25">
      <c r="A19" s="3"/>
      <c r="B19" s="2"/>
      <c r="C19" s="3"/>
      <c r="D19" s="3"/>
      <c r="E19" s="4"/>
      <c r="F19" s="4"/>
      <c r="G19" s="8"/>
      <c r="H19" s="8"/>
      <c r="I19" s="199"/>
      <c r="J19" s="377"/>
      <c r="K19" s="8"/>
      <c r="L19" s="8"/>
      <c r="M19" s="8"/>
      <c r="N19" s="8"/>
      <c r="O19" s="8"/>
    </row>
    <row r="20" spans="1:15" ht="18.75" x14ac:dyDescent="0.3">
      <c r="A20" s="14"/>
      <c r="B20" s="5"/>
      <c r="C20" s="5"/>
      <c r="D20" s="5"/>
      <c r="E20" s="5"/>
      <c r="F20" s="5"/>
      <c r="G20" s="202"/>
      <c r="H20" s="8"/>
      <c r="I20" s="199"/>
      <c r="J20" s="377"/>
      <c r="K20" s="202"/>
      <c r="L20" s="8"/>
      <c r="M20" s="8"/>
      <c r="N20" s="8"/>
      <c r="O20" s="8"/>
    </row>
    <row r="21" spans="1:15" x14ac:dyDescent="0.2">
      <c r="A21" s="2"/>
      <c r="B21" s="2"/>
      <c r="C21" s="2"/>
      <c r="D21" s="2"/>
      <c r="E21" s="2"/>
      <c r="F21" s="2"/>
      <c r="G21" s="8"/>
      <c r="H21" s="19"/>
      <c r="I21" s="199"/>
      <c r="J21" s="378"/>
      <c r="K21" s="8"/>
      <c r="L21" s="8"/>
      <c r="M21" s="8"/>
      <c r="N21" s="8"/>
      <c r="O21" s="8"/>
    </row>
    <row r="22" spans="1:15" x14ac:dyDescent="0.2">
      <c r="A22" s="8"/>
      <c r="B22" s="8"/>
      <c r="C22" s="8"/>
      <c r="D22" s="8"/>
      <c r="E22" s="8"/>
      <c r="F22" s="8"/>
      <c r="G22" s="8"/>
      <c r="H22" s="8"/>
      <c r="I22" s="8"/>
      <c r="J22" s="8"/>
      <c r="K22" s="8"/>
      <c r="L22" s="8"/>
      <c r="M22" s="8"/>
      <c r="N22" s="8"/>
      <c r="O22" s="8"/>
    </row>
    <row r="23" spans="1:15" x14ac:dyDescent="0.2">
      <c r="A23" s="8"/>
      <c r="B23" s="8"/>
      <c r="C23" s="8"/>
      <c r="D23" s="8"/>
      <c r="E23" s="8"/>
      <c r="F23" s="8"/>
      <c r="G23" s="8"/>
      <c r="H23" s="8"/>
      <c r="I23" s="8"/>
      <c r="J23" s="8"/>
      <c r="K23" s="8"/>
      <c r="L23" s="8"/>
      <c r="M23" s="8"/>
      <c r="N23" s="8"/>
      <c r="O23" s="8"/>
    </row>
    <row r="24" spans="1:15" x14ac:dyDescent="0.2">
      <c r="A24" s="8"/>
      <c r="B24" s="8"/>
      <c r="C24" s="8"/>
      <c r="D24" s="8"/>
      <c r="E24" s="8"/>
      <c r="F24" s="8"/>
      <c r="G24" s="8"/>
      <c r="H24" s="8"/>
      <c r="I24" s="8"/>
      <c r="J24" s="8"/>
      <c r="K24" s="8"/>
      <c r="L24" s="8"/>
      <c r="M24" s="8"/>
      <c r="N24" s="8"/>
      <c r="O24" s="8"/>
    </row>
    <row r="25" spans="1:15" x14ac:dyDescent="0.2">
      <c r="A25" s="8"/>
      <c r="B25" s="8"/>
      <c r="C25" s="8"/>
      <c r="D25" s="8"/>
      <c r="E25" s="8"/>
      <c r="F25" s="8"/>
      <c r="G25" s="8"/>
      <c r="H25" s="8"/>
      <c r="I25" s="8"/>
      <c r="J25" s="8"/>
      <c r="K25" s="8"/>
      <c r="L25" s="8"/>
      <c r="M25" s="8"/>
      <c r="N25" s="8"/>
      <c r="O25" s="8"/>
    </row>
    <row r="26" spans="1:15" x14ac:dyDescent="0.2">
      <c r="A26" s="8"/>
      <c r="B26" s="8"/>
      <c r="C26" s="8"/>
      <c r="D26" s="8"/>
      <c r="E26" s="8"/>
      <c r="F26" s="8"/>
      <c r="G26" s="8"/>
      <c r="H26" s="8"/>
      <c r="I26" s="8"/>
      <c r="J26" s="8"/>
      <c r="K26" s="8"/>
      <c r="L26" s="8"/>
      <c r="M26" s="8"/>
      <c r="N26" s="8"/>
      <c r="O26" s="8"/>
    </row>
    <row r="27" spans="1:15" x14ac:dyDescent="0.2">
      <c r="A27" s="8"/>
      <c r="B27" s="8"/>
      <c r="C27" s="8"/>
      <c r="D27" s="8"/>
      <c r="E27" s="8"/>
      <c r="F27" s="8"/>
      <c r="G27" s="8"/>
      <c r="H27" s="8"/>
      <c r="I27" s="8"/>
      <c r="J27" s="8"/>
      <c r="K27" s="8"/>
      <c r="L27" s="8"/>
      <c r="M27" s="8"/>
      <c r="N27" s="8"/>
      <c r="O27" s="8"/>
    </row>
    <row r="28" spans="1:15" x14ac:dyDescent="0.2">
      <c r="A28" s="8"/>
      <c r="B28" s="8"/>
      <c r="C28" s="8"/>
      <c r="D28" s="8"/>
      <c r="E28" s="8"/>
      <c r="F28" s="8"/>
      <c r="G28" s="8"/>
      <c r="H28" s="8"/>
      <c r="I28" s="8"/>
      <c r="J28" s="8"/>
      <c r="K28" s="8"/>
      <c r="L28" s="8"/>
      <c r="M28" s="8"/>
      <c r="N28" s="8"/>
      <c r="O28" s="8"/>
    </row>
    <row r="29" spans="1:15" x14ac:dyDescent="0.2">
      <c r="A29" s="8"/>
      <c r="B29" s="8"/>
      <c r="C29" s="8"/>
      <c r="D29" s="8"/>
      <c r="E29" s="8"/>
      <c r="F29" s="8"/>
      <c r="G29" s="8"/>
      <c r="H29" s="8"/>
      <c r="I29" s="8"/>
      <c r="J29" s="8"/>
      <c r="K29" s="8"/>
      <c r="L29" s="8"/>
      <c r="M29" s="8"/>
      <c r="N29" s="8"/>
      <c r="O29" s="8"/>
    </row>
    <row r="30" spans="1:15" x14ac:dyDescent="0.2">
      <c r="A30" s="8"/>
      <c r="B30" s="8"/>
      <c r="C30" s="8"/>
      <c r="D30" s="8"/>
      <c r="E30" s="8"/>
      <c r="F30" s="8"/>
      <c r="G30" s="8"/>
      <c r="H30" s="8"/>
      <c r="I30" s="8"/>
      <c r="J30" s="8"/>
      <c r="K30" s="8"/>
      <c r="L30" s="8"/>
      <c r="M30" s="8"/>
      <c r="N30" s="8"/>
      <c r="O30" s="8"/>
    </row>
    <row r="31" spans="1:15" x14ac:dyDescent="0.2">
      <c r="A31" s="8"/>
      <c r="B31" s="8"/>
      <c r="C31" s="8"/>
      <c r="D31" s="8"/>
      <c r="E31" s="8"/>
      <c r="F31" s="8"/>
      <c r="G31" s="8"/>
      <c r="H31" s="8"/>
      <c r="I31" s="8"/>
      <c r="J31" s="8"/>
      <c r="K31" s="8"/>
      <c r="L31" s="8"/>
      <c r="M31" s="8"/>
      <c r="N31" s="8"/>
      <c r="O31" s="8"/>
    </row>
    <row r="32" spans="1:15" x14ac:dyDescent="0.2">
      <c r="A32" s="8"/>
      <c r="B32" s="8"/>
      <c r="C32" s="8"/>
      <c r="D32" s="8"/>
      <c r="E32" s="8"/>
      <c r="F32" s="8"/>
      <c r="G32" s="8"/>
      <c r="H32" s="8"/>
      <c r="I32" s="8"/>
      <c r="J32" s="8"/>
      <c r="K32" s="8"/>
      <c r="L32" s="8"/>
      <c r="M32" s="8"/>
      <c r="N32" s="8"/>
      <c r="O32" s="8"/>
    </row>
    <row r="33" spans="1:15" x14ac:dyDescent="0.2">
      <c r="A33" s="8"/>
      <c r="B33" s="8"/>
      <c r="C33" s="8"/>
      <c r="D33" s="8"/>
      <c r="E33" s="8"/>
      <c r="F33" s="8"/>
      <c r="G33" s="8"/>
      <c r="H33" s="8"/>
      <c r="I33" s="8"/>
      <c r="J33" s="8"/>
      <c r="K33" s="8"/>
      <c r="L33" s="8"/>
      <c r="M33" s="8"/>
      <c r="N33" s="8"/>
      <c r="O33" s="8"/>
    </row>
    <row r="34" spans="1:15" x14ac:dyDescent="0.2">
      <c r="A34" s="8"/>
      <c r="B34" s="8"/>
      <c r="C34" s="8"/>
      <c r="D34" s="8"/>
      <c r="E34" s="8"/>
      <c r="F34" s="8"/>
      <c r="G34" s="8"/>
      <c r="H34" s="8"/>
      <c r="I34" s="8"/>
      <c r="J34" s="8"/>
      <c r="K34" s="8"/>
      <c r="L34" s="8"/>
      <c r="M34" s="8"/>
      <c r="N34" s="8"/>
      <c r="O34" s="8"/>
    </row>
    <row r="35" spans="1:15" x14ac:dyDescent="0.2">
      <c r="A35" s="8"/>
      <c r="B35" s="8"/>
      <c r="C35" s="8"/>
      <c r="D35" s="8"/>
      <c r="E35" s="8"/>
      <c r="F35" s="8"/>
      <c r="G35" s="8"/>
      <c r="H35" s="8"/>
      <c r="I35" s="8"/>
      <c r="J35" s="8"/>
      <c r="K35" s="8"/>
      <c r="L35" s="8"/>
      <c r="M35" s="8"/>
      <c r="N35" s="8"/>
      <c r="O35" s="8"/>
    </row>
  </sheetData>
  <sheetProtection sheet="1" selectLockedCells="1"/>
  <mergeCells count="21">
    <mergeCell ref="A1:N1"/>
    <mergeCell ref="B2:D2"/>
    <mergeCell ref="F2:G2"/>
    <mergeCell ref="I2:N5"/>
    <mergeCell ref="B3:D3"/>
    <mergeCell ref="F3:G3"/>
    <mergeCell ref="B4:D4"/>
    <mergeCell ref="F4:G4"/>
    <mergeCell ref="B5:D5"/>
    <mergeCell ref="F5:G5"/>
    <mergeCell ref="A6:A14"/>
    <mergeCell ref="N7:N8"/>
    <mergeCell ref="M9:M14"/>
    <mergeCell ref="N9:N10"/>
    <mergeCell ref="N11:N12"/>
    <mergeCell ref="N13:N14"/>
    <mergeCell ref="A15:A18"/>
    <mergeCell ref="D15:D18"/>
    <mergeCell ref="J16:J17"/>
    <mergeCell ref="J18:J19"/>
    <mergeCell ref="J20:J21"/>
  </mergeCells>
  <pageMargins left="0.46" right="0.42" top="0.27" bottom="0.26" header="0.17" footer="0.28999999999999998"/>
  <pageSetup scale="65" orientation="landscape" horizontalDpi="300" verticalDpi="3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O33"/>
  <sheetViews>
    <sheetView zoomScaleNormal="100" workbookViewId="0">
      <pane ySplit="5" topLeftCell="A7" activePane="bottomLeft" state="frozen"/>
      <selection pane="bottomLeft" activeCell="E21" sqref="E21"/>
    </sheetView>
  </sheetViews>
  <sheetFormatPr defaultColWidth="9.140625" defaultRowHeight="12.75" x14ac:dyDescent="0.2"/>
  <cols>
    <col min="1" max="1" width="9.7109375" style="1" customWidth="1"/>
    <col min="2" max="2" width="16.7109375" style="1" customWidth="1"/>
    <col min="3" max="3" width="8.7109375" style="1" customWidth="1"/>
    <col min="4" max="4" width="10.7109375" style="1" customWidth="1"/>
    <col min="5" max="5" width="12.7109375" style="1" customWidth="1"/>
    <col min="6" max="6" width="12.85546875" style="1" customWidth="1"/>
    <col min="7" max="7" width="12.7109375" style="1" customWidth="1"/>
    <col min="8" max="8" width="17.7109375" style="1" customWidth="1"/>
    <col min="9" max="9" width="11.7109375" style="1" customWidth="1"/>
    <col min="10" max="10" width="10.7109375" style="1" customWidth="1"/>
    <col min="11" max="11" width="15.7109375" style="1" customWidth="1"/>
    <col min="12" max="12" width="13.7109375" style="1" customWidth="1"/>
    <col min="13" max="13" width="10.7109375" style="1" customWidth="1"/>
    <col min="14" max="14" width="32.7109375" style="1" customWidth="1"/>
    <col min="15" max="15" width="10.85546875" style="1" customWidth="1"/>
    <col min="16" max="16384" width="9.140625" style="1"/>
  </cols>
  <sheetData>
    <row r="1" spans="1:15" ht="48" customHeight="1" thickBot="1" x14ac:dyDescent="0.25">
      <c r="A1" s="312" t="s">
        <v>91</v>
      </c>
      <c r="B1" s="313"/>
      <c r="C1" s="313"/>
      <c r="D1" s="313"/>
      <c r="E1" s="313"/>
      <c r="F1" s="313"/>
      <c r="G1" s="313"/>
      <c r="H1" s="313"/>
      <c r="I1" s="313"/>
      <c r="J1" s="313"/>
      <c r="K1" s="313"/>
      <c r="L1" s="313"/>
      <c r="M1" s="313"/>
      <c r="N1" s="313"/>
    </row>
    <row r="2" spans="1:15" s="13" customFormat="1" ht="24" customHeight="1" x14ac:dyDescent="0.2">
      <c r="A2" s="68" t="s">
        <v>14</v>
      </c>
      <c r="B2" s="314"/>
      <c r="C2" s="314"/>
      <c r="D2" s="314"/>
      <c r="E2" s="70" t="s">
        <v>15</v>
      </c>
      <c r="F2" s="315"/>
      <c r="G2" s="316"/>
      <c r="H2" s="72" t="s">
        <v>53</v>
      </c>
      <c r="I2" s="317"/>
      <c r="J2" s="318"/>
      <c r="K2" s="318"/>
      <c r="L2" s="318"/>
      <c r="M2" s="318"/>
      <c r="N2" s="319"/>
      <c r="O2" s="19"/>
    </row>
    <row r="3" spans="1:15" s="13" customFormat="1" ht="24" customHeight="1" x14ac:dyDescent="0.2">
      <c r="A3" s="69" t="s">
        <v>52</v>
      </c>
      <c r="B3" s="326"/>
      <c r="C3" s="326"/>
      <c r="D3" s="326"/>
      <c r="E3" s="71" t="s">
        <v>16</v>
      </c>
      <c r="F3" s="327"/>
      <c r="G3" s="328"/>
      <c r="H3" s="73"/>
      <c r="I3" s="320"/>
      <c r="J3" s="321"/>
      <c r="K3" s="321"/>
      <c r="L3" s="321"/>
      <c r="M3" s="321"/>
      <c r="N3" s="322"/>
      <c r="O3" s="19"/>
    </row>
    <row r="4" spans="1:15" s="13" customFormat="1" ht="24" customHeight="1" x14ac:dyDescent="0.2">
      <c r="A4" s="64" t="s">
        <v>57</v>
      </c>
      <c r="B4" s="326"/>
      <c r="C4" s="326"/>
      <c r="D4" s="326"/>
      <c r="E4" s="66" t="s">
        <v>59</v>
      </c>
      <c r="F4" s="327"/>
      <c r="G4" s="328"/>
      <c r="H4" s="70"/>
      <c r="I4" s="320"/>
      <c r="J4" s="321"/>
      <c r="K4" s="321"/>
      <c r="L4" s="321"/>
      <c r="M4" s="321"/>
      <c r="N4" s="322"/>
      <c r="O4" s="19"/>
    </row>
    <row r="5" spans="1:15" s="6" customFormat="1" ht="24" customHeight="1" thickBot="1" x14ac:dyDescent="0.25">
      <c r="A5" s="65" t="s">
        <v>58</v>
      </c>
      <c r="B5" s="329"/>
      <c r="C5" s="329"/>
      <c r="D5" s="329"/>
      <c r="E5" s="67" t="s">
        <v>60</v>
      </c>
      <c r="F5" s="330"/>
      <c r="G5" s="331"/>
      <c r="H5" s="74"/>
      <c r="I5" s="323"/>
      <c r="J5" s="324"/>
      <c r="K5" s="324"/>
      <c r="L5" s="324"/>
      <c r="M5" s="324"/>
      <c r="N5" s="325"/>
      <c r="O5" s="20"/>
    </row>
    <row r="6" spans="1:15" s="6" customFormat="1" ht="18" customHeight="1" x14ac:dyDescent="0.35">
      <c r="A6" s="339" t="s">
        <v>1</v>
      </c>
      <c r="B6" s="75"/>
      <c r="C6" s="76"/>
      <c r="D6" s="77" t="s">
        <v>10</v>
      </c>
      <c r="E6" s="78" t="s">
        <v>43</v>
      </c>
      <c r="F6" s="99" t="s">
        <v>66</v>
      </c>
      <c r="G6" s="83" t="s">
        <v>44</v>
      </c>
      <c r="H6" s="83" t="s">
        <v>45</v>
      </c>
      <c r="I6" s="84"/>
      <c r="J6" s="77" t="s">
        <v>6</v>
      </c>
      <c r="K6" s="83" t="s">
        <v>46</v>
      </c>
      <c r="L6" s="99" t="s">
        <v>62</v>
      </c>
      <c r="M6" s="85" t="s">
        <v>9</v>
      </c>
      <c r="N6" s="95" t="s">
        <v>28</v>
      </c>
      <c r="O6" s="20"/>
    </row>
    <row r="7" spans="1:15" s="13" customFormat="1" ht="18" customHeight="1" x14ac:dyDescent="0.2">
      <c r="A7" s="340"/>
      <c r="B7" s="177" t="s">
        <v>0</v>
      </c>
      <c r="C7" s="178" t="s">
        <v>1</v>
      </c>
      <c r="D7" s="179" t="s">
        <v>22</v>
      </c>
      <c r="E7" s="179" t="s">
        <v>18</v>
      </c>
      <c r="F7" s="180" t="s">
        <v>17</v>
      </c>
      <c r="G7" s="180" t="s">
        <v>21</v>
      </c>
      <c r="H7" s="180" t="s">
        <v>23</v>
      </c>
      <c r="I7" s="181" t="s">
        <v>49</v>
      </c>
      <c r="J7" s="182" t="s">
        <v>5</v>
      </c>
      <c r="K7" s="183" t="s">
        <v>24</v>
      </c>
      <c r="L7" s="182" t="s">
        <v>12</v>
      </c>
      <c r="M7" s="182" t="s">
        <v>13</v>
      </c>
      <c r="N7" s="332" t="s">
        <v>51</v>
      </c>
      <c r="O7" s="19"/>
    </row>
    <row r="8" spans="1:15" s="13" customFormat="1" ht="18" customHeight="1" thickBot="1" x14ac:dyDescent="0.25">
      <c r="A8" s="340"/>
      <c r="B8" s="184" t="s">
        <v>20</v>
      </c>
      <c r="C8" s="185" t="s">
        <v>2</v>
      </c>
      <c r="D8" s="186" t="s">
        <v>19</v>
      </c>
      <c r="E8" s="186" t="s">
        <v>19</v>
      </c>
      <c r="F8" s="185" t="s">
        <v>55</v>
      </c>
      <c r="G8" s="185" t="s">
        <v>19</v>
      </c>
      <c r="H8" s="185" t="s">
        <v>19</v>
      </c>
      <c r="I8" s="187" t="s">
        <v>50</v>
      </c>
      <c r="J8" s="187" t="s">
        <v>19</v>
      </c>
      <c r="K8" s="188" t="s">
        <v>19</v>
      </c>
      <c r="L8" s="187" t="s">
        <v>19</v>
      </c>
      <c r="M8" s="187" t="s">
        <v>19</v>
      </c>
      <c r="N8" s="333"/>
      <c r="O8" s="19"/>
    </row>
    <row r="9" spans="1:15" s="6" customFormat="1" ht="18" customHeight="1" x14ac:dyDescent="0.2">
      <c r="A9" s="341"/>
      <c r="B9" s="174"/>
      <c r="C9" s="92">
        <v>1</v>
      </c>
      <c r="D9" s="168"/>
      <c r="E9" s="168"/>
      <c r="F9" s="168"/>
      <c r="G9" s="169"/>
      <c r="H9" s="36" t="str">
        <f t="shared" ref="H9:H14" si="0">IF(OR(E9="",G9=""),"",(G9-E9-F9))</f>
        <v/>
      </c>
      <c r="I9" s="47" t="str">
        <f>IF(OR(D9="",H9=""),"",((H9/D9)*100))</f>
        <v/>
      </c>
      <c r="J9" s="36">
        <f>C25</f>
        <v>0</v>
      </c>
      <c r="K9" s="36"/>
      <c r="L9" s="53"/>
      <c r="M9" s="370">
        <v>-5.1999999999999998E-3</v>
      </c>
      <c r="N9" s="338" t="str">
        <f>IF(OR(D9="",D10="",H9="",H10=""),"",(100*(AVERAGE(H9:H10)-J9-L10-M9)/AVERAGE(D9:D10)))</f>
        <v/>
      </c>
      <c r="O9" s="20"/>
    </row>
    <row r="10" spans="1:15" s="6" customFormat="1" ht="18" customHeight="1" x14ac:dyDescent="0.2">
      <c r="A10" s="341"/>
      <c r="B10" s="175"/>
      <c r="C10" s="93">
        <v>2</v>
      </c>
      <c r="D10" s="170"/>
      <c r="E10" s="170"/>
      <c r="F10" s="170"/>
      <c r="G10" s="171"/>
      <c r="H10" s="167" t="str">
        <f t="shared" si="0"/>
        <v/>
      </c>
      <c r="I10" s="48" t="str">
        <f>IF(H10="","",((H10/D10)*100))</f>
        <v/>
      </c>
      <c r="J10" s="37"/>
      <c r="K10" s="49">
        <f>F25</f>
        <v>0</v>
      </c>
      <c r="L10" s="54">
        <f>K10-F10</f>
        <v>0</v>
      </c>
      <c r="M10" s="371"/>
      <c r="N10" s="337"/>
      <c r="O10" s="20"/>
    </row>
    <row r="11" spans="1:15" s="6" customFormat="1" ht="18" customHeight="1" x14ac:dyDescent="0.2">
      <c r="A11" s="341"/>
      <c r="B11" s="175"/>
      <c r="C11" s="93">
        <v>3</v>
      </c>
      <c r="D11" s="170"/>
      <c r="E11" s="170"/>
      <c r="F11" s="170"/>
      <c r="G11" s="171"/>
      <c r="H11" s="167" t="str">
        <f t="shared" si="0"/>
        <v/>
      </c>
      <c r="I11" s="48" t="str">
        <f>IF(H11="","",((H11/D11)*100))</f>
        <v/>
      </c>
      <c r="J11" s="37">
        <f>C26</f>
        <v>0</v>
      </c>
      <c r="K11" s="37"/>
      <c r="L11" s="54"/>
      <c r="M11" s="371"/>
      <c r="N11" s="337" t="str">
        <f>IF(OR(D11="",D12="",H11="",H12=""),"",(100*(AVERAGE(H11:H12)-J11-L12-M9)/AVERAGE(D11:D12)))</f>
        <v/>
      </c>
      <c r="O11" s="20"/>
    </row>
    <row r="12" spans="1:15" s="6" customFormat="1" ht="18" customHeight="1" x14ac:dyDescent="0.2">
      <c r="A12" s="341"/>
      <c r="B12" s="175"/>
      <c r="C12" s="93">
        <v>4</v>
      </c>
      <c r="D12" s="170"/>
      <c r="E12" s="170"/>
      <c r="F12" s="170"/>
      <c r="G12" s="171"/>
      <c r="H12" s="167" t="str">
        <f t="shared" si="0"/>
        <v/>
      </c>
      <c r="I12" s="48" t="str">
        <f t="shared" ref="I12:I14" si="1">IF(H12="","",((H12/D12)*100))</f>
        <v/>
      </c>
      <c r="J12" s="37"/>
      <c r="K12" s="49">
        <f>F26</f>
        <v>0</v>
      </c>
      <c r="L12" s="54">
        <f>K12-F12</f>
        <v>0</v>
      </c>
      <c r="M12" s="371"/>
      <c r="N12" s="337"/>
      <c r="O12" s="20"/>
    </row>
    <row r="13" spans="1:15" s="6" customFormat="1" ht="18" customHeight="1" x14ac:dyDescent="0.2">
      <c r="A13" s="341"/>
      <c r="B13" s="175"/>
      <c r="C13" s="93">
        <v>5</v>
      </c>
      <c r="D13" s="170"/>
      <c r="E13" s="170"/>
      <c r="F13" s="170"/>
      <c r="G13" s="170"/>
      <c r="H13" s="167" t="str">
        <f t="shared" si="0"/>
        <v/>
      </c>
      <c r="I13" s="48" t="str">
        <f t="shared" si="1"/>
        <v/>
      </c>
      <c r="J13" s="37">
        <f>C27</f>
        <v>0</v>
      </c>
      <c r="K13" s="37"/>
      <c r="L13" s="48"/>
      <c r="M13" s="371"/>
      <c r="N13" s="337" t="str">
        <f>IF(OR(D13="",D14="",H13="",H14=""),"",(100*(AVERAGE(H13:H14)-J13-L14-M9)/AVERAGE(D13:D14)))</f>
        <v/>
      </c>
      <c r="O13" s="20"/>
    </row>
    <row r="14" spans="1:15" s="6" customFormat="1" ht="18" customHeight="1" thickBot="1" x14ac:dyDescent="0.25">
      <c r="A14" s="342"/>
      <c r="B14" s="176"/>
      <c r="C14" s="94">
        <v>6</v>
      </c>
      <c r="D14" s="172"/>
      <c r="E14" s="172"/>
      <c r="F14" s="172"/>
      <c r="G14" s="173"/>
      <c r="H14" s="167" t="str">
        <f t="shared" si="0"/>
        <v/>
      </c>
      <c r="I14" s="50" t="str">
        <f t="shared" si="1"/>
        <v/>
      </c>
      <c r="J14" s="38"/>
      <c r="K14" s="51">
        <f>F27</f>
        <v>0</v>
      </c>
      <c r="L14" s="56">
        <f>K14-F14</f>
        <v>0</v>
      </c>
      <c r="M14" s="372"/>
      <c r="N14" s="343"/>
      <c r="O14" s="20"/>
    </row>
    <row r="15" spans="1:15" s="6" customFormat="1" ht="18" customHeight="1" x14ac:dyDescent="0.35">
      <c r="A15" s="344" t="s">
        <v>4</v>
      </c>
      <c r="B15" s="96"/>
      <c r="C15" s="97"/>
      <c r="D15" s="77" t="s">
        <v>10</v>
      </c>
      <c r="E15" s="83" t="s">
        <v>43</v>
      </c>
      <c r="F15" s="83" t="s">
        <v>7</v>
      </c>
      <c r="G15" s="83" t="s">
        <v>44</v>
      </c>
      <c r="H15" s="83" t="s">
        <v>45</v>
      </c>
      <c r="I15" s="98"/>
      <c r="J15" s="77" t="s">
        <v>6</v>
      </c>
      <c r="K15" s="83" t="s">
        <v>46</v>
      </c>
      <c r="L15" s="99" t="s">
        <v>62</v>
      </c>
      <c r="M15" s="85" t="s">
        <v>9</v>
      </c>
      <c r="N15" s="100" t="s">
        <v>29</v>
      </c>
      <c r="O15" s="20"/>
    </row>
    <row r="16" spans="1:15" s="13" customFormat="1" ht="18" customHeight="1" x14ac:dyDescent="0.2">
      <c r="A16" s="345"/>
      <c r="B16" s="177" t="s">
        <v>0</v>
      </c>
      <c r="C16" s="178" t="s">
        <v>4</v>
      </c>
      <c r="D16" s="179" t="s">
        <v>22</v>
      </c>
      <c r="E16" s="180" t="s">
        <v>18</v>
      </c>
      <c r="F16" s="180" t="s">
        <v>17</v>
      </c>
      <c r="G16" s="180" t="s">
        <v>21</v>
      </c>
      <c r="H16" s="180" t="s">
        <v>23</v>
      </c>
      <c r="I16" s="181" t="s">
        <v>49</v>
      </c>
      <c r="J16" s="181" t="s">
        <v>5</v>
      </c>
      <c r="K16" s="182" t="s">
        <v>24</v>
      </c>
      <c r="L16" s="182" t="s">
        <v>12</v>
      </c>
      <c r="M16" s="182" t="s">
        <v>13</v>
      </c>
      <c r="N16" s="383" t="s">
        <v>67</v>
      </c>
      <c r="O16" s="19"/>
    </row>
    <row r="17" spans="1:15" s="13" customFormat="1" ht="18" customHeight="1" thickBot="1" x14ac:dyDescent="0.25">
      <c r="A17" s="345"/>
      <c r="B17" s="177" t="s">
        <v>20</v>
      </c>
      <c r="C17" s="185" t="s">
        <v>2</v>
      </c>
      <c r="D17" s="186" t="s">
        <v>19</v>
      </c>
      <c r="E17" s="185" t="s">
        <v>19</v>
      </c>
      <c r="F17" s="185" t="s">
        <v>55</v>
      </c>
      <c r="G17" s="185" t="s">
        <v>19</v>
      </c>
      <c r="H17" s="185" t="s">
        <v>19</v>
      </c>
      <c r="I17" s="187" t="s">
        <v>50</v>
      </c>
      <c r="J17" s="187" t="s">
        <v>19</v>
      </c>
      <c r="K17" s="187" t="s">
        <v>202</v>
      </c>
      <c r="L17" s="187" t="s">
        <v>19</v>
      </c>
      <c r="M17" s="187" t="s">
        <v>19</v>
      </c>
      <c r="N17" s="384"/>
      <c r="O17" s="19"/>
    </row>
    <row r="18" spans="1:15" s="7" customFormat="1" ht="18" customHeight="1" x14ac:dyDescent="0.2">
      <c r="A18" s="346"/>
      <c r="B18" s="30" t="str">
        <f>IF(B9="","",B9)</f>
        <v/>
      </c>
      <c r="C18" s="101">
        <v>1</v>
      </c>
      <c r="D18" s="36" t="str">
        <f>IF(D9="","",D9)</f>
        <v/>
      </c>
      <c r="E18" s="168"/>
      <c r="F18" s="168"/>
      <c r="G18" s="169"/>
      <c r="H18" s="36" t="str">
        <f t="shared" ref="H18:H23" si="2">IF(OR(E18="",G18=""),"",(G18-E18-F18))</f>
        <v/>
      </c>
      <c r="I18" s="47" t="str">
        <f>IF(H18="","",((H18/D18)*100))</f>
        <v/>
      </c>
      <c r="J18" s="52">
        <f>C28</f>
        <v>0</v>
      </c>
      <c r="K18" s="52"/>
      <c r="L18" s="53"/>
      <c r="M18" s="370">
        <v>-4.4999999999999997E-3</v>
      </c>
      <c r="N18" s="338" t="str">
        <f>IF(OR(D18="",D19="",H18="",H19=""),"",((100*(AVERAGE(H18:H19)-J18-L19-M18)/AVERAGE(D18:D19))+J25))</f>
        <v/>
      </c>
      <c r="O18" s="21"/>
    </row>
    <row r="19" spans="1:15" s="7" customFormat="1" ht="18" customHeight="1" x14ac:dyDescent="0.2">
      <c r="A19" s="346"/>
      <c r="B19" s="31" t="str">
        <f t="shared" ref="B19:B23" si="3">IF(B10="","",B10)</f>
        <v/>
      </c>
      <c r="C19" s="102">
        <v>2</v>
      </c>
      <c r="D19" s="37" t="str">
        <f t="shared" ref="D19:D22" si="4">IF(D10="","",D10)</f>
        <v/>
      </c>
      <c r="E19" s="170"/>
      <c r="F19" s="170"/>
      <c r="G19" s="171"/>
      <c r="H19" s="37" t="str">
        <f t="shared" si="2"/>
        <v/>
      </c>
      <c r="I19" s="48" t="str">
        <f t="shared" ref="I19:I23" si="5">IF(H19="","",((H19/D19)*100))</f>
        <v/>
      </c>
      <c r="J19" s="37"/>
      <c r="K19" s="37">
        <f>F28</f>
        <v>0</v>
      </c>
      <c r="L19" s="54">
        <f>K19-F19</f>
        <v>0</v>
      </c>
      <c r="M19" s="371"/>
      <c r="N19" s="337"/>
      <c r="O19" s="21"/>
    </row>
    <row r="20" spans="1:15" s="6" customFormat="1" ht="18" customHeight="1" x14ac:dyDescent="0.2">
      <c r="A20" s="346"/>
      <c r="B20" s="31" t="str">
        <f t="shared" si="3"/>
        <v/>
      </c>
      <c r="C20" s="103">
        <v>3</v>
      </c>
      <c r="D20" s="37" t="str">
        <f t="shared" si="4"/>
        <v/>
      </c>
      <c r="E20" s="170"/>
      <c r="F20" s="170"/>
      <c r="G20" s="171"/>
      <c r="H20" s="37" t="str">
        <f t="shared" si="2"/>
        <v/>
      </c>
      <c r="I20" s="48" t="str">
        <f t="shared" si="5"/>
        <v/>
      </c>
      <c r="J20" s="55">
        <f>C29</f>
        <v>0</v>
      </c>
      <c r="K20" s="55"/>
      <c r="L20" s="54"/>
      <c r="M20" s="371"/>
      <c r="N20" s="337" t="str">
        <f>IF(OR(D20="",D21="",H20="",H21=""),"",((100*(AVERAGE(H20:H21)-J20-L21-M18)/AVERAGE(D20:D21))+J27))</f>
        <v/>
      </c>
      <c r="O20" s="20"/>
    </row>
    <row r="21" spans="1:15" s="6" customFormat="1" ht="18" customHeight="1" x14ac:dyDescent="0.2">
      <c r="A21" s="346"/>
      <c r="B21" s="31" t="str">
        <f t="shared" si="3"/>
        <v/>
      </c>
      <c r="C21" s="102">
        <v>4</v>
      </c>
      <c r="D21" s="37" t="str">
        <f t="shared" si="4"/>
        <v/>
      </c>
      <c r="E21" s="170"/>
      <c r="F21" s="170"/>
      <c r="G21" s="171"/>
      <c r="H21" s="37" t="str">
        <f t="shared" si="2"/>
        <v/>
      </c>
      <c r="I21" s="48" t="str">
        <f t="shared" si="5"/>
        <v/>
      </c>
      <c r="J21" s="37"/>
      <c r="K21" s="37">
        <f>F29</f>
        <v>0</v>
      </c>
      <c r="L21" s="54">
        <f>K21-F21</f>
        <v>0</v>
      </c>
      <c r="M21" s="371"/>
      <c r="N21" s="337"/>
      <c r="O21" s="20"/>
    </row>
    <row r="22" spans="1:15" s="7" customFormat="1" ht="18" customHeight="1" x14ac:dyDescent="0.2">
      <c r="A22" s="346"/>
      <c r="B22" s="31" t="str">
        <f t="shared" si="3"/>
        <v/>
      </c>
      <c r="C22" s="103">
        <v>5</v>
      </c>
      <c r="D22" s="37" t="str">
        <f t="shared" si="4"/>
        <v/>
      </c>
      <c r="E22" s="170"/>
      <c r="F22" s="170"/>
      <c r="G22" s="171"/>
      <c r="H22" s="37" t="str">
        <f t="shared" si="2"/>
        <v/>
      </c>
      <c r="I22" s="48" t="str">
        <f t="shared" si="5"/>
        <v/>
      </c>
      <c r="J22" s="55">
        <f>C30</f>
        <v>0</v>
      </c>
      <c r="K22" s="55"/>
      <c r="L22" s="48"/>
      <c r="M22" s="371"/>
      <c r="N22" s="337" t="str">
        <f>IF(OR(D22="",D23="",H22="",H23=""),"",((100*(AVERAGE(H22:H23)-J22-L23-M18)/AVERAGE(D22:D23))+J29))</f>
        <v/>
      </c>
      <c r="O22" s="21"/>
    </row>
    <row r="23" spans="1:15" s="7" customFormat="1" ht="18" customHeight="1" thickBot="1" x14ac:dyDescent="0.25">
      <c r="A23" s="347"/>
      <c r="B23" s="32" t="str">
        <f t="shared" si="3"/>
        <v/>
      </c>
      <c r="C23" s="104">
        <v>6</v>
      </c>
      <c r="D23" s="38" t="str">
        <f>IF(D14="","",D14)</f>
        <v/>
      </c>
      <c r="E23" s="172"/>
      <c r="F23" s="172"/>
      <c r="G23" s="173"/>
      <c r="H23" s="38" t="str">
        <f t="shared" si="2"/>
        <v/>
      </c>
      <c r="I23" s="50" t="str">
        <f t="shared" si="5"/>
        <v/>
      </c>
      <c r="J23" s="38"/>
      <c r="K23" s="38">
        <f>F30</f>
        <v>0</v>
      </c>
      <c r="L23" s="56">
        <f>K23-F23</f>
        <v>0</v>
      </c>
      <c r="M23" s="372"/>
      <c r="N23" s="343"/>
      <c r="O23" s="21"/>
    </row>
    <row r="24" spans="1:15" s="6" customFormat="1" ht="18" customHeight="1" thickBot="1" x14ac:dyDescent="0.35">
      <c r="A24" s="348" t="s">
        <v>5</v>
      </c>
      <c r="B24" s="105" t="s">
        <v>2</v>
      </c>
      <c r="C24" s="109" t="s">
        <v>3</v>
      </c>
      <c r="D24" s="380" t="s">
        <v>200</v>
      </c>
      <c r="E24" s="110" t="s">
        <v>2</v>
      </c>
      <c r="F24" s="115" t="s">
        <v>3</v>
      </c>
      <c r="G24" s="125"/>
      <c r="H24" s="129"/>
      <c r="I24" s="110" t="s">
        <v>2</v>
      </c>
      <c r="J24" s="119" t="s">
        <v>63</v>
      </c>
      <c r="K24" s="125"/>
      <c r="L24" s="354" t="s">
        <v>65</v>
      </c>
      <c r="M24" s="120" t="s">
        <v>2</v>
      </c>
      <c r="N24" s="121" t="s">
        <v>30</v>
      </c>
      <c r="O24" s="20"/>
    </row>
    <row r="25" spans="1:15" s="6" customFormat="1" ht="18" customHeight="1" x14ac:dyDescent="0.2">
      <c r="A25" s="349"/>
      <c r="B25" s="106" t="s">
        <v>31</v>
      </c>
      <c r="C25" s="57"/>
      <c r="D25" s="381"/>
      <c r="E25" s="111" t="s">
        <v>37</v>
      </c>
      <c r="F25" s="61"/>
      <c r="G25" s="126"/>
      <c r="H25" s="130"/>
      <c r="I25" s="135" t="s">
        <v>34</v>
      </c>
      <c r="J25" s="387"/>
      <c r="K25" s="126"/>
      <c r="L25" s="355"/>
      <c r="M25" s="357" t="s">
        <v>25</v>
      </c>
      <c r="N25" s="338" t="str">
        <f>IF(N9="","",IF(N18="","",(N9+N18)))</f>
        <v/>
      </c>
      <c r="O25" s="20"/>
    </row>
    <row r="26" spans="1:15" s="6" customFormat="1" ht="18" customHeight="1" x14ac:dyDescent="0.2">
      <c r="A26" s="349"/>
      <c r="B26" s="107" t="s">
        <v>32</v>
      </c>
      <c r="C26" s="58"/>
      <c r="D26" s="381"/>
      <c r="E26" s="112" t="s">
        <v>38</v>
      </c>
      <c r="F26" s="62"/>
      <c r="G26" s="126"/>
      <c r="H26" s="130"/>
      <c r="I26" s="136" t="s">
        <v>40</v>
      </c>
      <c r="J26" s="388"/>
      <c r="K26" s="126"/>
      <c r="L26" s="355"/>
      <c r="M26" s="358"/>
      <c r="N26" s="337"/>
      <c r="O26" s="20"/>
    </row>
    <row r="27" spans="1:15" s="6" customFormat="1" ht="18" customHeight="1" thickBot="1" x14ac:dyDescent="0.25">
      <c r="A27" s="349"/>
      <c r="B27" s="108" t="s">
        <v>33</v>
      </c>
      <c r="C27" s="59"/>
      <c r="D27" s="381"/>
      <c r="E27" s="113" t="s">
        <v>39</v>
      </c>
      <c r="F27" s="63"/>
      <c r="G27" s="126"/>
      <c r="H27" s="131" t="s">
        <v>64</v>
      </c>
      <c r="I27" s="136" t="s">
        <v>35</v>
      </c>
      <c r="J27" s="385"/>
      <c r="K27" s="126"/>
      <c r="L27" s="355"/>
      <c r="M27" s="359" t="s">
        <v>26</v>
      </c>
      <c r="N27" s="337" t="str">
        <f>IF(N11="","",IF(N20="","",(N11+N20)))</f>
        <v/>
      </c>
      <c r="O27" s="20"/>
    </row>
    <row r="28" spans="1:15" s="6" customFormat="1" ht="18" customHeight="1" x14ac:dyDescent="0.2">
      <c r="A28" s="349"/>
      <c r="B28" s="107" t="s">
        <v>34</v>
      </c>
      <c r="C28" s="60"/>
      <c r="D28" s="381"/>
      <c r="E28" s="114" t="s">
        <v>40</v>
      </c>
      <c r="F28" s="61"/>
      <c r="G28" s="363" t="s">
        <v>70</v>
      </c>
      <c r="H28" s="390"/>
      <c r="I28" s="136" t="s">
        <v>41</v>
      </c>
      <c r="J28" s="389"/>
      <c r="K28" s="126"/>
      <c r="L28" s="355"/>
      <c r="M28" s="358"/>
      <c r="N28" s="337"/>
      <c r="O28" s="20"/>
    </row>
    <row r="29" spans="1:15" s="6" customFormat="1" ht="18" customHeight="1" x14ac:dyDescent="0.2">
      <c r="A29" s="349"/>
      <c r="B29" s="107" t="s">
        <v>35</v>
      </c>
      <c r="C29" s="58"/>
      <c r="D29" s="381"/>
      <c r="E29" s="112" t="s">
        <v>41</v>
      </c>
      <c r="F29" s="61"/>
      <c r="G29" s="127"/>
      <c r="H29" s="132"/>
      <c r="I29" s="136" t="s">
        <v>36</v>
      </c>
      <c r="J29" s="385"/>
      <c r="K29" s="126"/>
      <c r="L29" s="355"/>
      <c r="M29" s="359" t="s">
        <v>27</v>
      </c>
      <c r="N29" s="337" t="str">
        <f>IF(N13="","",IF(N22="","",(N13+N22)))</f>
        <v/>
      </c>
      <c r="O29" s="20"/>
    </row>
    <row r="30" spans="1:15" s="6" customFormat="1" ht="18" customHeight="1" thickBot="1" x14ac:dyDescent="0.25">
      <c r="A30" s="350"/>
      <c r="B30" s="108" t="s">
        <v>36</v>
      </c>
      <c r="C30" s="59"/>
      <c r="D30" s="382"/>
      <c r="E30" s="113" t="s">
        <v>42</v>
      </c>
      <c r="F30" s="63"/>
      <c r="G30" s="128"/>
      <c r="H30" s="133"/>
      <c r="I30" s="137" t="s">
        <v>42</v>
      </c>
      <c r="J30" s="386"/>
      <c r="K30" s="134"/>
      <c r="L30" s="356"/>
      <c r="M30" s="360"/>
      <c r="N30" s="343"/>
      <c r="O30" s="20"/>
    </row>
    <row r="31" spans="1:15" ht="15.75" x14ac:dyDescent="0.25">
      <c r="A31" s="3"/>
      <c r="B31" s="2"/>
      <c r="C31" s="3"/>
      <c r="D31" s="3"/>
      <c r="E31" s="4"/>
      <c r="F31" s="4"/>
      <c r="G31" s="2"/>
      <c r="H31" s="2"/>
      <c r="I31" s="2"/>
      <c r="J31" s="2"/>
      <c r="K31" s="2"/>
      <c r="L31" s="2"/>
      <c r="M31" s="2"/>
      <c r="N31" s="2"/>
      <c r="O31" s="8"/>
    </row>
    <row r="32" spans="1:15" ht="18.75" x14ac:dyDescent="0.3">
      <c r="A32" s="5"/>
      <c r="B32" s="5"/>
      <c r="C32" s="5"/>
      <c r="D32" s="5"/>
      <c r="E32" s="5"/>
      <c r="F32" s="5"/>
      <c r="G32" s="5"/>
      <c r="H32" s="5"/>
      <c r="I32" s="5"/>
      <c r="J32" s="5"/>
      <c r="K32" s="5"/>
      <c r="L32" s="2"/>
      <c r="M32" s="2"/>
      <c r="N32" s="2"/>
      <c r="O32" s="8"/>
    </row>
    <row r="33" spans="1:15" x14ac:dyDescent="0.2">
      <c r="A33" s="2"/>
      <c r="B33" s="2"/>
      <c r="C33" s="2"/>
      <c r="D33" s="2"/>
      <c r="E33" s="2"/>
      <c r="F33" s="2"/>
      <c r="G33" s="2"/>
      <c r="H33" s="2"/>
      <c r="I33" s="2"/>
      <c r="J33" s="2"/>
      <c r="K33" s="2"/>
      <c r="L33" s="2"/>
      <c r="M33" s="2"/>
      <c r="N33" s="2"/>
      <c r="O33" s="8"/>
    </row>
  </sheetData>
  <sheetProtection sheet="1" selectLockedCells="1"/>
  <mergeCells count="35">
    <mergeCell ref="A1:N1"/>
    <mergeCell ref="B2:D2"/>
    <mergeCell ref="F2:G2"/>
    <mergeCell ref="I2:N5"/>
    <mergeCell ref="B3:D3"/>
    <mergeCell ref="F3:G3"/>
    <mergeCell ref="B4:D4"/>
    <mergeCell ref="F4:G4"/>
    <mergeCell ref="B5:D5"/>
    <mergeCell ref="F5:G5"/>
    <mergeCell ref="A6:A14"/>
    <mergeCell ref="N7:N8"/>
    <mergeCell ref="M9:M14"/>
    <mergeCell ref="N9:N10"/>
    <mergeCell ref="N11:N12"/>
    <mergeCell ref="N13:N14"/>
    <mergeCell ref="A15:A23"/>
    <mergeCell ref="N16:N17"/>
    <mergeCell ref="M18:M23"/>
    <mergeCell ref="N18:N19"/>
    <mergeCell ref="N20:N21"/>
    <mergeCell ref="N22:N23"/>
    <mergeCell ref="J29:J30"/>
    <mergeCell ref="M29:M30"/>
    <mergeCell ref="N29:N30"/>
    <mergeCell ref="A24:A30"/>
    <mergeCell ref="D24:D30"/>
    <mergeCell ref="L24:L30"/>
    <mergeCell ref="J25:J26"/>
    <mergeCell ref="M25:M26"/>
    <mergeCell ref="N25:N26"/>
    <mergeCell ref="J27:J28"/>
    <mergeCell ref="M27:M28"/>
    <mergeCell ref="N27:N28"/>
    <mergeCell ref="G28:H28"/>
  </mergeCells>
  <pageMargins left="0.46" right="0.42" top="0.27" bottom="0.26" header="0.17" footer="0.28999999999999998"/>
  <pageSetup scale="65" orientation="landscape" horizontalDpi="300" verticalDpi="300"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O35"/>
  <sheetViews>
    <sheetView zoomScaleNormal="100" workbookViewId="0">
      <pane ySplit="5" topLeftCell="A6" activePane="bottomLeft" state="frozen"/>
      <selection pane="bottomLeft" activeCell="B2" sqref="B2:D2"/>
    </sheetView>
  </sheetViews>
  <sheetFormatPr defaultColWidth="9.140625" defaultRowHeight="12.75" x14ac:dyDescent="0.2"/>
  <cols>
    <col min="1" max="1" width="9.7109375" style="1" customWidth="1"/>
    <col min="2" max="2" width="16.7109375" style="1" customWidth="1"/>
    <col min="3" max="3" width="8.7109375" style="1" customWidth="1"/>
    <col min="4" max="4" width="10.7109375" style="1" customWidth="1"/>
    <col min="5" max="5" width="12.7109375" style="1" customWidth="1"/>
    <col min="6" max="6" width="12.85546875" style="1" customWidth="1"/>
    <col min="7" max="7" width="12.7109375" style="1" customWidth="1"/>
    <col min="8" max="8" width="17.7109375" style="1" customWidth="1"/>
    <col min="9" max="9" width="11.7109375" style="1" customWidth="1"/>
    <col min="10" max="10" width="10.7109375" style="1" customWidth="1"/>
    <col min="11" max="11" width="15.7109375" style="1" customWidth="1"/>
    <col min="12" max="12" width="13.7109375" style="1" customWidth="1"/>
    <col min="13" max="13" width="10.7109375" style="1" customWidth="1"/>
    <col min="14" max="14" width="32.7109375" style="1" customWidth="1"/>
    <col min="15" max="15" width="10.85546875" style="1" customWidth="1"/>
    <col min="16" max="16384" width="9.140625" style="1"/>
  </cols>
  <sheetData>
    <row r="1" spans="1:15" ht="48" customHeight="1" thickBot="1" x14ac:dyDescent="0.25">
      <c r="A1" s="312" t="s">
        <v>92</v>
      </c>
      <c r="B1" s="313"/>
      <c r="C1" s="313"/>
      <c r="D1" s="313"/>
      <c r="E1" s="313"/>
      <c r="F1" s="313"/>
      <c r="G1" s="313"/>
      <c r="H1" s="313"/>
      <c r="I1" s="313"/>
      <c r="J1" s="313"/>
      <c r="K1" s="313"/>
      <c r="L1" s="313"/>
      <c r="M1" s="313"/>
      <c r="N1" s="313"/>
    </row>
    <row r="2" spans="1:15" s="13" customFormat="1" ht="24" customHeight="1" x14ac:dyDescent="0.2">
      <c r="A2" s="68" t="s">
        <v>14</v>
      </c>
      <c r="B2" s="379"/>
      <c r="C2" s="379"/>
      <c r="D2" s="379"/>
      <c r="E2" s="70" t="s">
        <v>15</v>
      </c>
      <c r="F2" s="315"/>
      <c r="G2" s="316"/>
      <c r="H2" s="72" t="s">
        <v>53</v>
      </c>
      <c r="I2" s="317"/>
      <c r="J2" s="318"/>
      <c r="K2" s="318"/>
      <c r="L2" s="318"/>
      <c r="M2" s="318"/>
      <c r="N2" s="319"/>
      <c r="O2" s="19"/>
    </row>
    <row r="3" spans="1:15" s="13" customFormat="1" ht="24" customHeight="1" x14ac:dyDescent="0.2">
      <c r="A3" s="69" t="s">
        <v>52</v>
      </c>
      <c r="B3" s="326"/>
      <c r="C3" s="326"/>
      <c r="D3" s="326"/>
      <c r="E3" s="71" t="s">
        <v>16</v>
      </c>
      <c r="F3" s="327"/>
      <c r="G3" s="328"/>
      <c r="H3" s="73"/>
      <c r="I3" s="320"/>
      <c r="J3" s="321"/>
      <c r="K3" s="321"/>
      <c r="L3" s="321"/>
      <c r="M3" s="321"/>
      <c r="N3" s="322"/>
      <c r="O3" s="19"/>
    </row>
    <row r="4" spans="1:15" s="13" customFormat="1" ht="24" customHeight="1" x14ac:dyDescent="0.2">
      <c r="A4" s="15" t="s">
        <v>57</v>
      </c>
      <c r="B4" s="326"/>
      <c r="C4" s="326"/>
      <c r="D4" s="326"/>
      <c r="E4" s="17" t="s">
        <v>59</v>
      </c>
      <c r="F4" s="327"/>
      <c r="G4" s="328"/>
      <c r="H4" s="70"/>
      <c r="I4" s="320"/>
      <c r="J4" s="321"/>
      <c r="K4" s="321"/>
      <c r="L4" s="321"/>
      <c r="M4" s="321"/>
      <c r="N4" s="322"/>
      <c r="O4" s="19"/>
    </row>
    <row r="5" spans="1:15" s="6" customFormat="1" ht="24" customHeight="1" thickBot="1" x14ac:dyDescent="0.25">
      <c r="A5" s="16" t="s">
        <v>58</v>
      </c>
      <c r="B5" s="329"/>
      <c r="C5" s="329"/>
      <c r="D5" s="329"/>
      <c r="E5" s="18" t="s">
        <v>60</v>
      </c>
      <c r="F5" s="330"/>
      <c r="G5" s="331"/>
      <c r="H5" s="74"/>
      <c r="I5" s="323"/>
      <c r="J5" s="324"/>
      <c r="K5" s="324"/>
      <c r="L5" s="324"/>
      <c r="M5" s="324"/>
      <c r="N5" s="325"/>
      <c r="O5" s="20"/>
    </row>
    <row r="6" spans="1:15" s="6" customFormat="1" ht="18" customHeight="1" x14ac:dyDescent="0.35">
      <c r="A6" s="344" t="s">
        <v>11</v>
      </c>
      <c r="B6" s="96"/>
      <c r="C6" s="97"/>
      <c r="D6" s="77" t="s">
        <v>10</v>
      </c>
      <c r="E6" s="83" t="s">
        <v>43</v>
      </c>
      <c r="F6" s="83" t="s">
        <v>7</v>
      </c>
      <c r="G6" s="83" t="s">
        <v>44</v>
      </c>
      <c r="H6" s="83" t="s">
        <v>45</v>
      </c>
      <c r="I6" s="98"/>
      <c r="J6" s="77" t="s">
        <v>6</v>
      </c>
      <c r="K6" s="83" t="s">
        <v>46</v>
      </c>
      <c r="L6" s="99" t="s">
        <v>62</v>
      </c>
      <c r="M6" s="85" t="s">
        <v>9</v>
      </c>
      <c r="N6" s="138" t="s">
        <v>47</v>
      </c>
      <c r="O6" s="20"/>
    </row>
    <row r="7" spans="1:15" s="13" customFormat="1" ht="18" customHeight="1" x14ac:dyDescent="0.2">
      <c r="A7" s="345"/>
      <c r="B7" s="177" t="s">
        <v>0</v>
      </c>
      <c r="C7" s="178" t="s">
        <v>4</v>
      </c>
      <c r="D7" s="179" t="s">
        <v>22</v>
      </c>
      <c r="E7" s="180" t="s">
        <v>18</v>
      </c>
      <c r="F7" s="180" t="s">
        <v>17</v>
      </c>
      <c r="G7" s="180" t="s">
        <v>21</v>
      </c>
      <c r="H7" s="180" t="s">
        <v>23</v>
      </c>
      <c r="I7" s="181" t="s">
        <v>49</v>
      </c>
      <c r="J7" s="181" t="s">
        <v>5</v>
      </c>
      <c r="K7" s="182" t="s">
        <v>24</v>
      </c>
      <c r="L7" s="182" t="s">
        <v>12</v>
      </c>
      <c r="M7" s="182" t="s">
        <v>13</v>
      </c>
      <c r="N7" s="383" t="s">
        <v>67</v>
      </c>
      <c r="O7" s="19"/>
    </row>
    <row r="8" spans="1:15" s="13" customFormat="1" ht="18" customHeight="1" thickBot="1" x14ac:dyDescent="0.25">
      <c r="A8" s="345"/>
      <c r="B8" s="184" t="s">
        <v>20</v>
      </c>
      <c r="C8" s="185" t="s">
        <v>2</v>
      </c>
      <c r="D8" s="186" t="s">
        <v>19</v>
      </c>
      <c r="E8" s="185" t="s">
        <v>19</v>
      </c>
      <c r="F8" s="185" t="s">
        <v>55</v>
      </c>
      <c r="G8" s="185" t="s">
        <v>19</v>
      </c>
      <c r="H8" s="185" t="s">
        <v>19</v>
      </c>
      <c r="I8" s="187" t="s">
        <v>50</v>
      </c>
      <c r="J8" s="187" t="s">
        <v>19</v>
      </c>
      <c r="K8" s="187" t="s">
        <v>19</v>
      </c>
      <c r="L8" s="187" t="s">
        <v>19</v>
      </c>
      <c r="M8" s="187" t="s">
        <v>19</v>
      </c>
      <c r="N8" s="384"/>
      <c r="O8" s="19"/>
    </row>
    <row r="9" spans="1:15" s="7" customFormat="1" ht="18" customHeight="1" x14ac:dyDescent="0.2">
      <c r="A9" s="346"/>
      <c r="B9" s="27"/>
      <c r="C9" s="139">
        <v>1</v>
      </c>
      <c r="D9" s="22"/>
      <c r="E9" s="25"/>
      <c r="F9" s="39"/>
      <c r="G9" s="40"/>
      <c r="H9" s="36" t="str">
        <f t="shared" ref="H9:H14" si="0">IF(OR(E9="",G9=""),"",(G9-E9-F9))</f>
        <v/>
      </c>
      <c r="I9" s="47" t="str">
        <f t="shared" ref="I9:I14" si="1">IF(H9="","",((H9/D9)*100))</f>
        <v/>
      </c>
      <c r="J9" s="52">
        <f>C16</f>
        <v>0</v>
      </c>
      <c r="K9" s="52"/>
      <c r="L9" s="53"/>
      <c r="M9" s="370">
        <v>-3.3999999999999998E-3</v>
      </c>
      <c r="N9" s="373" t="str">
        <f>IF(OR(D9="",D10="",H9="",H10=""),"",((100*(AVERAGE(H9:H10)-J9-L10-M9)/AVERAGE(D9:D10))+J16))</f>
        <v/>
      </c>
      <c r="O9" s="21"/>
    </row>
    <row r="10" spans="1:15" s="7" customFormat="1" ht="18" customHeight="1" x14ac:dyDescent="0.2">
      <c r="A10" s="346"/>
      <c r="B10" s="153"/>
      <c r="C10" s="102">
        <v>2</v>
      </c>
      <c r="D10" s="45"/>
      <c r="E10" s="41"/>
      <c r="F10" s="26"/>
      <c r="G10" s="23"/>
      <c r="H10" s="37" t="str">
        <f t="shared" si="0"/>
        <v/>
      </c>
      <c r="I10" s="48" t="str">
        <f t="shared" si="1"/>
        <v/>
      </c>
      <c r="J10" s="37"/>
      <c r="K10" s="37">
        <f>F16</f>
        <v>0</v>
      </c>
      <c r="L10" s="54">
        <f>K10-F10</f>
        <v>0</v>
      </c>
      <c r="M10" s="371"/>
      <c r="N10" s="374"/>
      <c r="O10" s="21"/>
    </row>
    <row r="11" spans="1:15" s="6" customFormat="1" ht="18" customHeight="1" x14ac:dyDescent="0.2">
      <c r="A11" s="346"/>
      <c r="B11" s="28"/>
      <c r="C11" s="103">
        <v>3</v>
      </c>
      <c r="D11" s="45"/>
      <c r="E11" s="41"/>
      <c r="F11" s="26"/>
      <c r="G11" s="23"/>
      <c r="H11" s="37" t="str">
        <f t="shared" si="0"/>
        <v/>
      </c>
      <c r="I11" s="48" t="str">
        <f t="shared" si="1"/>
        <v/>
      </c>
      <c r="J11" s="55">
        <f>C17</f>
        <v>0</v>
      </c>
      <c r="K11" s="55"/>
      <c r="L11" s="54"/>
      <c r="M11" s="371"/>
      <c r="N11" s="375" t="str">
        <f>IF(OR(D11="",D12="",H11="",H12=""),"",((100*(AVERAGE(H11:H12)-J11-L12-M9)/AVERAGE(D11:D12))+J18))</f>
        <v/>
      </c>
      <c r="O11" s="20"/>
    </row>
    <row r="12" spans="1:15" s="6" customFormat="1" ht="18" customHeight="1" x14ac:dyDescent="0.2">
      <c r="A12" s="346"/>
      <c r="B12" s="28"/>
      <c r="C12" s="102">
        <v>4</v>
      </c>
      <c r="D12" s="45"/>
      <c r="E12" s="41"/>
      <c r="F12" s="26"/>
      <c r="G12" s="23"/>
      <c r="H12" s="37" t="str">
        <f t="shared" si="0"/>
        <v/>
      </c>
      <c r="I12" s="48" t="str">
        <f t="shared" si="1"/>
        <v/>
      </c>
      <c r="J12" s="37"/>
      <c r="K12" s="37">
        <f>F17</f>
        <v>0</v>
      </c>
      <c r="L12" s="54">
        <f>K12-F12</f>
        <v>0</v>
      </c>
      <c r="M12" s="371"/>
      <c r="N12" s="376"/>
      <c r="O12" s="20"/>
    </row>
    <row r="13" spans="1:15" s="7" customFormat="1" ht="18" customHeight="1" x14ac:dyDescent="0.2">
      <c r="A13" s="346"/>
      <c r="B13" s="28"/>
      <c r="C13" s="103">
        <v>5</v>
      </c>
      <c r="D13" s="45"/>
      <c r="E13" s="41"/>
      <c r="F13" s="26"/>
      <c r="G13" s="23"/>
      <c r="H13" s="37" t="str">
        <f t="shared" si="0"/>
        <v/>
      </c>
      <c r="I13" s="48" t="str">
        <f t="shared" si="1"/>
        <v/>
      </c>
      <c r="J13" s="55">
        <f>C18</f>
        <v>0</v>
      </c>
      <c r="K13" s="55"/>
      <c r="L13" s="48"/>
      <c r="M13" s="371"/>
      <c r="N13" s="374" t="str">
        <f>IF(OR(D13="",D14="",H13="",H14=""),"",((100*(AVERAGE(H13:H14)-J13-L14-M9)/AVERAGE(D13:D14))+J20))</f>
        <v/>
      </c>
      <c r="O13" s="21"/>
    </row>
    <row r="14" spans="1:15" s="7" customFormat="1" ht="18" customHeight="1" thickBot="1" x14ac:dyDescent="0.25">
      <c r="A14" s="347"/>
      <c r="B14" s="29"/>
      <c r="C14" s="104">
        <v>6</v>
      </c>
      <c r="D14" s="46"/>
      <c r="E14" s="42"/>
      <c r="F14" s="43"/>
      <c r="G14" s="24"/>
      <c r="H14" s="38" t="str">
        <f t="shared" si="0"/>
        <v/>
      </c>
      <c r="I14" s="50" t="str">
        <f t="shared" si="1"/>
        <v/>
      </c>
      <c r="J14" s="38"/>
      <c r="K14" s="38">
        <f>F18</f>
        <v>0</v>
      </c>
      <c r="L14" s="56">
        <f>K14-F14</f>
        <v>0</v>
      </c>
      <c r="M14" s="372"/>
      <c r="N14" s="376"/>
      <c r="O14" s="21"/>
    </row>
    <row r="15" spans="1:15" s="6" customFormat="1" ht="18" customHeight="1" thickBot="1" x14ac:dyDescent="0.35">
      <c r="A15" s="348" t="s">
        <v>5</v>
      </c>
      <c r="B15" s="105" t="s">
        <v>2</v>
      </c>
      <c r="C15" s="109" t="s">
        <v>3</v>
      </c>
      <c r="D15" s="380" t="s">
        <v>200</v>
      </c>
      <c r="E15" s="110" t="s">
        <v>2</v>
      </c>
      <c r="F15" s="115" t="s">
        <v>3</v>
      </c>
      <c r="G15" s="116"/>
      <c r="H15" s="129"/>
      <c r="I15" s="110" t="s">
        <v>2</v>
      </c>
      <c r="J15" s="119" t="s">
        <v>63</v>
      </c>
      <c r="K15" s="117"/>
      <c r="L15" s="142"/>
      <c r="M15" s="143"/>
      <c r="N15" s="144"/>
      <c r="O15" s="20"/>
    </row>
    <row r="16" spans="1:15" s="6" customFormat="1" ht="18" customHeight="1" x14ac:dyDescent="0.2">
      <c r="A16" s="349"/>
      <c r="B16" s="107" t="s">
        <v>34</v>
      </c>
      <c r="C16" s="60"/>
      <c r="D16" s="381"/>
      <c r="E16" s="111" t="s">
        <v>40</v>
      </c>
      <c r="F16" s="61"/>
      <c r="G16" s="117"/>
      <c r="H16" s="131" t="s">
        <v>64</v>
      </c>
      <c r="I16" s="135" t="s">
        <v>34</v>
      </c>
      <c r="J16" s="387"/>
      <c r="K16" s="117"/>
      <c r="L16" s="130"/>
      <c r="M16" s="130"/>
      <c r="N16" s="217"/>
      <c r="O16" s="20"/>
    </row>
    <row r="17" spans="1:15" s="6" customFormat="1" ht="18" customHeight="1" x14ac:dyDescent="0.2">
      <c r="A17" s="349"/>
      <c r="B17" s="107" t="s">
        <v>35</v>
      </c>
      <c r="C17" s="58"/>
      <c r="D17" s="381"/>
      <c r="E17" s="112" t="s">
        <v>41</v>
      </c>
      <c r="F17" s="61"/>
      <c r="G17" s="363" t="s">
        <v>71</v>
      </c>
      <c r="H17" s="390"/>
      <c r="I17" s="136" t="s">
        <v>40</v>
      </c>
      <c r="J17" s="388"/>
      <c r="K17" s="117"/>
      <c r="L17" s="130"/>
      <c r="M17" s="130"/>
      <c r="N17" s="145"/>
      <c r="O17" s="20"/>
    </row>
    <row r="18" spans="1:15" s="6" customFormat="1" ht="18" customHeight="1" thickBot="1" x14ac:dyDescent="0.25">
      <c r="A18" s="350"/>
      <c r="B18" s="108" t="s">
        <v>36</v>
      </c>
      <c r="C18" s="59"/>
      <c r="D18" s="382"/>
      <c r="E18" s="113" t="s">
        <v>42</v>
      </c>
      <c r="F18" s="63"/>
      <c r="G18" s="118"/>
      <c r="H18" s="132"/>
      <c r="I18" s="136" t="s">
        <v>35</v>
      </c>
      <c r="J18" s="385"/>
      <c r="K18" s="117"/>
      <c r="L18" s="130"/>
      <c r="M18" s="130"/>
      <c r="N18" s="217"/>
      <c r="O18" s="20"/>
    </row>
    <row r="19" spans="1:15" ht="15.75" x14ac:dyDescent="0.25">
      <c r="A19" s="3"/>
      <c r="B19" s="2"/>
      <c r="C19" s="3"/>
      <c r="D19" s="3"/>
      <c r="E19" s="4"/>
      <c r="F19" s="4"/>
      <c r="G19" s="2"/>
      <c r="H19" s="141"/>
      <c r="I19" s="136" t="s">
        <v>41</v>
      </c>
      <c r="J19" s="389"/>
      <c r="K19" s="146"/>
      <c r="L19" s="147"/>
      <c r="M19" s="147"/>
      <c r="N19" s="148"/>
      <c r="O19" s="8"/>
    </row>
    <row r="20" spans="1:15" ht="18.75" x14ac:dyDescent="0.3">
      <c r="A20" s="14"/>
      <c r="B20" s="5"/>
      <c r="C20" s="5"/>
      <c r="D20" s="5"/>
      <c r="E20" s="5"/>
      <c r="F20" s="5"/>
      <c r="G20" s="5"/>
      <c r="H20" s="141"/>
      <c r="I20" s="136" t="s">
        <v>36</v>
      </c>
      <c r="J20" s="385"/>
      <c r="K20" s="149"/>
      <c r="L20" s="147"/>
      <c r="M20" s="147"/>
      <c r="N20" s="148"/>
      <c r="O20" s="8"/>
    </row>
    <row r="21" spans="1:15" ht="13.5" thickBot="1" x14ac:dyDescent="0.25">
      <c r="A21" s="2"/>
      <c r="B21" s="2"/>
      <c r="C21" s="2"/>
      <c r="D21" s="2"/>
      <c r="E21" s="2"/>
      <c r="F21" s="2"/>
      <c r="G21" s="2"/>
      <c r="H21" s="140"/>
      <c r="I21" s="137" t="s">
        <v>42</v>
      </c>
      <c r="J21" s="386"/>
      <c r="K21" s="150"/>
      <c r="L21" s="151"/>
      <c r="M21" s="151"/>
      <c r="N21" s="152"/>
      <c r="O21" s="8"/>
    </row>
    <row r="22" spans="1:15" x14ac:dyDescent="0.2">
      <c r="A22" s="8"/>
      <c r="B22" s="8"/>
      <c r="C22" s="8"/>
      <c r="D22" s="8"/>
      <c r="E22" s="8"/>
      <c r="F22" s="8"/>
      <c r="G22" s="8"/>
      <c r="H22" s="8"/>
      <c r="I22" s="8"/>
      <c r="J22" s="8"/>
      <c r="K22" s="8"/>
      <c r="L22" s="8"/>
      <c r="M22" s="8"/>
      <c r="N22" s="8"/>
      <c r="O22" s="8"/>
    </row>
    <row r="23" spans="1:15" x14ac:dyDescent="0.2">
      <c r="A23" s="8"/>
      <c r="B23" s="8"/>
      <c r="C23" s="8"/>
      <c r="D23" s="8"/>
      <c r="E23" s="8"/>
      <c r="F23" s="8"/>
      <c r="G23" s="8"/>
      <c r="H23" s="8"/>
      <c r="I23" s="8"/>
      <c r="J23" s="8"/>
      <c r="K23" s="8"/>
      <c r="L23" s="8"/>
      <c r="M23" s="8"/>
      <c r="N23" s="8"/>
      <c r="O23" s="8"/>
    </row>
    <row r="24" spans="1:15" x14ac:dyDescent="0.2">
      <c r="A24" s="8"/>
      <c r="B24" s="8"/>
      <c r="C24" s="8"/>
      <c r="D24" s="8"/>
      <c r="E24" s="8"/>
      <c r="F24" s="8"/>
      <c r="G24" s="8"/>
      <c r="H24" s="8"/>
      <c r="I24" s="8"/>
      <c r="J24" s="8"/>
      <c r="K24" s="8"/>
      <c r="L24" s="8"/>
      <c r="M24" s="8"/>
      <c r="N24" s="8"/>
      <c r="O24" s="8"/>
    </row>
    <row r="25" spans="1:15" x14ac:dyDescent="0.2">
      <c r="A25" s="8"/>
      <c r="B25" s="8"/>
      <c r="C25" s="8"/>
      <c r="D25" s="8"/>
      <c r="E25" s="8"/>
      <c r="F25" s="8"/>
      <c r="G25" s="8"/>
      <c r="H25" s="8"/>
      <c r="I25" s="8"/>
      <c r="J25" s="8"/>
      <c r="K25" s="8"/>
      <c r="L25" s="8"/>
      <c r="M25" s="8"/>
      <c r="N25" s="8"/>
      <c r="O25" s="8"/>
    </row>
    <row r="26" spans="1:15" x14ac:dyDescent="0.2">
      <c r="A26" s="8"/>
      <c r="B26" s="8"/>
      <c r="C26" s="8"/>
      <c r="D26" s="8"/>
      <c r="E26" s="8"/>
      <c r="F26" s="8"/>
      <c r="G26" s="8"/>
      <c r="H26" s="8"/>
      <c r="I26" s="8"/>
      <c r="J26" s="8"/>
      <c r="K26" s="8"/>
      <c r="L26" s="8"/>
      <c r="M26" s="8"/>
      <c r="N26" s="8"/>
      <c r="O26" s="8"/>
    </row>
    <row r="27" spans="1:15" x14ac:dyDescent="0.2">
      <c r="A27" s="8"/>
      <c r="B27" s="8"/>
      <c r="C27" s="8"/>
      <c r="D27" s="8"/>
      <c r="E27" s="8"/>
      <c r="F27" s="8"/>
      <c r="G27" s="8"/>
      <c r="H27" s="8"/>
      <c r="I27" s="8"/>
      <c r="J27" s="8"/>
      <c r="K27" s="8"/>
      <c r="L27" s="8"/>
      <c r="M27" s="8"/>
      <c r="N27" s="8"/>
      <c r="O27" s="8"/>
    </row>
    <row r="28" spans="1:15" x14ac:dyDescent="0.2">
      <c r="A28" s="8"/>
      <c r="B28" s="8"/>
      <c r="C28" s="8"/>
      <c r="D28" s="8"/>
      <c r="E28" s="8"/>
      <c r="F28" s="8"/>
      <c r="G28" s="8"/>
      <c r="H28" s="8"/>
      <c r="I28" s="8"/>
      <c r="J28" s="8"/>
      <c r="K28" s="8"/>
      <c r="L28" s="8"/>
      <c r="M28" s="8"/>
      <c r="N28" s="8"/>
      <c r="O28" s="8"/>
    </row>
    <row r="29" spans="1:15" x14ac:dyDescent="0.2">
      <c r="A29" s="8"/>
      <c r="B29" s="8"/>
      <c r="C29" s="8"/>
      <c r="D29" s="8"/>
      <c r="E29" s="8"/>
      <c r="F29" s="8"/>
      <c r="G29" s="8"/>
      <c r="H29" s="8"/>
      <c r="I29" s="8"/>
      <c r="J29" s="8"/>
      <c r="K29" s="8"/>
      <c r="L29" s="8"/>
      <c r="M29" s="8"/>
      <c r="N29" s="8"/>
      <c r="O29" s="8"/>
    </row>
    <row r="30" spans="1:15" x14ac:dyDescent="0.2">
      <c r="A30" s="8"/>
      <c r="B30" s="8"/>
      <c r="C30" s="8"/>
      <c r="D30" s="8"/>
      <c r="E30" s="8"/>
      <c r="F30" s="8"/>
      <c r="G30" s="8"/>
      <c r="H30" s="8"/>
      <c r="I30" s="8"/>
      <c r="J30" s="8"/>
      <c r="K30" s="8"/>
      <c r="L30" s="8"/>
      <c r="M30" s="8"/>
      <c r="N30" s="8"/>
      <c r="O30" s="8"/>
    </row>
    <row r="31" spans="1:15" x14ac:dyDescent="0.2">
      <c r="A31" s="8"/>
      <c r="B31" s="8"/>
      <c r="C31" s="8"/>
      <c r="D31" s="8"/>
      <c r="E31" s="8"/>
      <c r="F31" s="8"/>
      <c r="G31" s="8"/>
      <c r="H31" s="8"/>
      <c r="I31" s="8"/>
      <c r="J31" s="8"/>
      <c r="K31" s="8"/>
      <c r="L31" s="8"/>
      <c r="M31" s="8"/>
      <c r="N31" s="8"/>
      <c r="O31" s="8"/>
    </row>
    <row r="32" spans="1:15" x14ac:dyDescent="0.2">
      <c r="A32" s="8"/>
      <c r="B32" s="8"/>
      <c r="C32" s="8"/>
      <c r="D32" s="8"/>
      <c r="E32" s="8"/>
      <c r="F32" s="8"/>
      <c r="G32" s="8"/>
      <c r="H32" s="8"/>
      <c r="I32" s="8"/>
      <c r="J32" s="8"/>
      <c r="K32" s="8"/>
      <c r="L32" s="8"/>
      <c r="M32" s="8"/>
      <c r="N32" s="8"/>
      <c r="O32" s="8"/>
    </row>
    <row r="33" spans="1:15" x14ac:dyDescent="0.2">
      <c r="A33" s="8"/>
      <c r="B33" s="8"/>
      <c r="C33" s="8"/>
      <c r="D33" s="8"/>
      <c r="E33" s="8"/>
      <c r="F33" s="8"/>
      <c r="G33" s="8"/>
      <c r="H33" s="8"/>
      <c r="I33" s="8"/>
      <c r="J33" s="8"/>
      <c r="K33" s="8"/>
      <c r="L33" s="8"/>
      <c r="M33" s="8"/>
      <c r="N33" s="8"/>
      <c r="O33" s="8"/>
    </row>
    <row r="34" spans="1:15" x14ac:dyDescent="0.2">
      <c r="A34" s="8"/>
      <c r="B34" s="8"/>
      <c r="C34" s="8"/>
      <c r="D34" s="8"/>
      <c r="E34" s="8"/>
      <c r="F34" s="8"/>
      <c r="G34" s="8"/>
      <c r="H34" s="8"/>
      <c r="I34" s="8"/>
      <c r="J34" s="8"/>
      <c r="K34" s="8"/>
      <c r="L34" s="8"/>
      <c r="M34" s="8"/>
      <c r="N34" s="8"/>
      <c r="O34" s="8"/>
    </row>
    <row r="35" spans="1:15" x14ac:dyDescent="0.2">
      <c r="A35" s="8"/>
      <c r="B35" s="8"/>
      <c r="C35" s="8"/>
      <c r="D35" s="8"/>
      <c r="E35" s="8"/>
      <c r="F35" s="8"/>
      <c r="G35" s="8"/>
      <c r="H35" s="8"/>
      <c r="I35" s="8"/>
      <c r="J35" s="8"/>
      <c r="K35" s="8"/>
      <c r="L35" s="8"/>
      <c r="M35" s="8"/>
      <c r="N35" s="8"/>
      <c r="O35" s="8"/>
    </row>
  </sheetData>
  <sheetProtection sheet="1" selectLockedCells="1"/>
  <mergeCells count="22">
    <mergeCell ref="A1:N1"/>
    <mergeCell ref="B2:D2"/>
    <mergeCell ref="F2:G2"/>
    <mergeCell ref="I2:N5"/>
    <mergeCell ref="B3:D3"/>
    <mergeCell ref="F3:G3"/>
    <mergeCell ref="B4:D4"/>
    <mergeCell ref="F4:G4"/>
    <mergeCell ref="B5:D5"/>
    <mergeCell ref="F5:G5"/>
    <mergeCell ref="J20:J21"/>
    <mergeCell ref="A6:A14"/>
    <mergeCell ref="N7:N8"/>
    <mergeCell ref="M9:M14"/>
    <mergeCell ref="N9:N10"/>
    <mergeCell ref="N11:N12"/>
    <mergeCell ref="N13:N14"/>
    <mergeCell ref="A15:A18"/>
    <mergeCell ref="D15:D18"/>
    <mergeCell ref="J16:J17"/>
    <mergeCell ref="G17:H17"/>
    <mergeCell ref="J18:J19"/>
  </mergeCells>
  <pageMargins left="0.46" right="0.42" top="0.27" bottom="0.26" header="0.17" footer="0.28999999999999998"/>
  <pageSetup scale="65" orientation="landscape" horizontalDpi="300" verticalDpi="30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D8D282-F1D1-4E78-AE06-86A4D388BBC4}">
  <dimension ref="A1:O35"/>
  <sheetViews>
    <sheetView zoomScaleNormal="100" workbookViewId="0">
      <pane ySplit="5" topLeftCell="A6" activePane="bottomLeft" state="frozen"/>
      <selection pane="bottomLeft" activeCell="E23" sqref="E23"/>
    </sheetView>
  </sheetViews>
  <sheetFormatPr defaultColWidth="9.140625" defaultRowHeight="12.75" x14ac:dyDescent="0.2"/>
  <cols>
    <col min="1" max="1" width="9.7109375" style="1" customWidth="1"/>
    <col min="2" max="2" width="16.7109375" style="1" customWidth="1"/>
    <col min="3" max="3" width="8.7109375" style="1" customWidth="1"/>
    <col min="4" max="4" width="10.7109375" style="1" customWidth="1"/>
    <col min="5" max="5" width="12.7109375" style="1" customWidth="1"/>
    <col min="6" max="6" width="12.85546875" style="1" customWidth="1"/>
    <col min="7" max="7" width="12.7109375" style="1" customWidth="1"/>
    <col min="8" max="8" width="17.7109375" style="1" customWidth="1"/>
    <col min="9" max="9" width="11.7109375" style="1" customWidth="1"/>
    <col min="10" max="10" width="10.7109375" style="1" customWidth="1"/>
    <col min="11" max="11" width="15.7109375" style="1" customWidth="1"/>
    <col min="12" max="12" width="13.7109375" style="1" customWidth="1"/>
    <col min="13" max="13" width="10.7109375" style="1" customWidth="1"/>
    <col min="14" max="14" width="32.7109375" style="1" customWidth="1"/>
    <col min="15" max="15" width="10.85546875" style="1" customWidth="1"/>
    <col min="16" max="16384" width="9.140625" style="1"/>
  </cols>
  <sheetData>
    <row r="1" spans="1:15" ht="48" customHeight="1" thickBot="1" x14ac:dyDescent="0.25">
      <c r="A1" s="312" t="s">
        <v>197</v>
      </c>
      <c r="B1" s="313"/>
      <c r="C1" s="313"/>
      <c r="D1" s="313"/>
      <c r="E1" s="313"/>
      <c r="F1" s="313"/>
      <c r="G1" s="313"/>
      <c r="H1" s="313"/>
      <c r="I1" s="313"/>
      <c r="J1" s="313"/>
      <c r="K1" s="313"/>
      <c r="L1" s="313"/>
      <c r="M1" s="313"/>
      <c r="N1" s="313"/>
    </row>
    <row r="2" spans="1:15" s="13" customFormat="1" ht="24" customHeight="1" x14ac:dyDescent="0.2">
      <c r="A2" s="68" t="s">
        <v>14</v>
      </c>
      <c r="B2" s="379"/>
      <c r="C2" s="379"/>
      <c r="D2" s="379"/>
      <c r="E2" s="70" t="s">
        <v>15</v>
      </c>
      <c r="F2" s="315"/>
      <c r="G2" s="316"/>
      <c r="H2" s="72" t="s">
        <v>53</v>
      </c>
      <c r="I2" s="317"/>
      <c r="J2" s="318"/>
      <c r="K2" s="318"/>
      <c r="L2" s="318"/>
      <c r="M2" s="318"/>
      <c r="N2" s="319"/>
      <c r="O2" s="19"/>
    </row>
    <row r="3" spans="1:15" s="13" customFormat="1" ht="24" customHeight="1" x14ac:dyDescent="0.2">
      <c r="A3" s="69" t="s">
        <v>52</v>
      </c>
      <c r="B3" s="326"/>
      <c r="C3" s="326"/>
      <c r="D3" s="326"/>
      <c r="E3" s="71" t="s">
        <v>16</v>
      </c>
      <c r="F3" s="327"/>
      <c r="G3" s="328"/>
      <c r="H3" s="73"/>
      <c r="I3" s="320"/>
      <c r="J3" s="321"/>
      <c r="K3" s="321"/>
      <c r="L3" s="321"/>
      <c r="M3" s="321"/>
      <c r="N3" s="322"/>
      <c r="O3" s="19"/>
    </row>
    <row r="4" spans="1:15" s="13" customFormat="1" ht="24" customHeight="1" x14ac:dyDescent="0.2">
      <c r="A4" s="266" t="s">
        <v>57</v>
      </c>
      <c r="B4" s="326"/>
      <c r="C4" s="326"/>
      <c r="D4" s="326"/>
      <c r="E4" s="267" t="s">
        <v>59</v>
      </c>
      <c r="F4" s="327"/>
      <c r="G4" s="328"/>
      <c r="H4" s="70"/>
      <c r="I4" s="320"/>
      <c r="J4" s="321"/>
      <c r="K4" s="321"/>
      <c r="L4" s="321"/>
      <c r="M4" s="321"/>
      <c r="N4" s="322"/>
      <c r="O4" s="19"/>
    </row>
    <row r="5" spans="1:15" s="6" customFormat="1" ht="24" customHeight="1" thickBot="1" x14ac:dyDescent="0.25">
      <c r="A5" s="268" t="s">
        <v>58</v>
      </c>
      <c r="B5" s="329"/>
      <c r="C5" s="329"/>
      <c r="D5" s="329"/>
      <c r="E5" s="269" t="s">
        <v>60</v>
      </c>
      <c r="F5" s="330"/>
      <c r="G5" s="331"/>
      <c r="H5" s="74"/>
      <c r="I5" s="323"/>
      <c r="J5" s="324"/>
      <c r="K5" s="324"/>
      <c r="L5" s="324"/>
      <c r="M5" s="324"/>
      <c r="N5" s="325"/>
      <c r="O5" s="20"/>
    </row>
    <row r="6" spans="1:15" s="6" customFormat="1" ht="18" customHeight="1" x14ac:dyDescent="0.35">
      <c r="A6" s="344" t="s">
        <v>11</v>
      </c>
      <c r="B6" s="96"/>
      <c r="C6" s="97"/>
      <c r="D6" s="77" t="s">
        <v>10</v>
      </c>
      <c r="E6" s="83" t="s">
        <v>43</v>
      </c>
      <c r="F6" s="83" t="s">
        <v>7</v>
      </c>
      <c r="G6" s="83" t="s">
        <v>44</v>
      </c>
      <c r="H6" s="83" t="s">
        <v>45</v>
      </c>
      <c r="I6" s="98"/>
      <c r="J6" s="77" t="s">
        <v>6</v>
      </c>
      <c r="K6" s="83" t="s">
        <v>46</v>
      </c>
      <c r="L6" s="99" t="s">
        <v>62</v>
      </c>
      <c r="M6" s="85" t="s">
        <v>9</v>
      </c>
      <c r="N6" s="138" t="s">
        <v>47</v>
      </c>
      <c r="O6" s="20"/>
    </row>
    <row r="7" spans="1:15" s="13" customFormat="1" ht="18" customHeight="1" x14ac:dyDescent="0.2">
      <c r="A7" s="345"/>
      <c r="B7" s="177" t="s">
        <v>0</v>
      </c>
      <c r="C7" s="178" t="s">
        <v>4</v>
      </c>
      <c r="D7" s="179" t="s">
        <v>22</v>
      </c>
      <c r="E7" s="180" t="s">
        <v>18</v>
      </c>
      <c r="F7" s="180" t="s">
        <v>17</v>
      </c>
      <c r="G7" s="180" t="s">
        <v>21</v>
      </c>
      <c r="H7" s="180" t="s">
        <v>23</v>
      </c>
      <c r="I7" s="181" t="s">
        <v>49</v>
      </c>
      <c r="J7" s="181" t="s">
        <v>5</v>
      </c>
      <c r="K7" s="182" t="s">
        <v>24</v>
      </c>
      <c r="L7" s="182" t="s">
        <v>12</v>
      </c>
      <c r="M7" s="182" t="s">
        <v>13</v>
      </c>
      <c r="N7" s="383" t="s">
        <v>198</v>
      </c>
      <c r="O7" s="19"/>
    </row>
    <row r="8" spans="1:15" s="13" customFormat="1" ht="18" customHeight="1" thickBot="1" x14ac:dyDescent="0.25">
      <c r="A8" s="345"/>
      <c r="B8" s="184" t="s">
        <v>20</v>
      </c>
      <c r="C8" s="185" t="s">
        <v>2</v>
      </c>
      <c r="D8" s="186" t="s">
        <v>19</v>
      </c>
      <c r="E8" s="185" t="s">
        <v>19</v>
      </c>
      <c r="F8" s="185" t="s">
        <v>55</v>
      </c>
      <c r="G8" s="185" t="s">
        <v>19</v>
      </c>
      <c r="H8" s="185" t="s">
        <v>19</v>
      </c>
      <c r="I8" s="187" t="s">
        <v>50</v>
      </c>
      <c r="J8" s="187" t="s">
        <v>19</v>
      </c>
      <c r="K8" s="187" t="s">
        <v>19</v>
      </c>
      <c r="L8" s="187" t="s">
        <v>19</v>
      </c>
      <c r="M8" s="187" t="s">
        <v>19</v>
      </c>
      <c r="N8" s="384"/>
      <c r="O8" s="19"/>
    </row>
    <row r="9" spans="1:15" s="7" customFormat="1" ht="18" customHeight="1" x14ac:dyDescent="0.2">
      <c r="A9" s="346"/>
      <c r="B9" s="27"/>
      <c r="C9" s="139">
        <v>1</v>
      </c>
      <c r="D9" s="22"/>
      <c r="E9" s="25"/>
      <c r="F9" s="39"/>
      <c r="G9" s="40"/>
      <c r="H9" s="36" t="str">
        <f t="shared" ref="H9:H14" si="0">IF(OR(E9="",G9=""),"",(G9-E9-F9))</f>
        <v/>
      </c>
      <c r="I9" s="47" t="str">
        <f t="shared" ref="I9:I14" si="1">IF(H9="","",((H9/D9)*100))</f>
        <v/>
      </c>
      <c r="J9" s="52">
        <f>C16</f>
        <v>0</v>
      </c>
      <c r="K9" s="52"/>
      <c r="L9" s="53"/>
      <c r="M9" s="370">
        <v>4.5145833333320971E-3</v>
      </c>
      <c r="N9" s="373" t="str">
        <f>IF(OR(D9="",D10="",H9="",H10=""),"",((100*(AVERAGE(H9:H10)-J9-L10-M9)/AVERAGE(D9:D10))+J16))</f>
        <v/>
      </c>
      <c r="O9" s="21"/>
    </row>
    <row r="10" spans="1:15" s="7" customFormat="1" ht="18" customHeight="1" x14ac:dyDescent="0.2">
      <c r="A10" s="346"/>
      <c r="B10" s="153"/>
      <c r="C10" s="102">
        <v>2</v>
      </c>
      <c r="D10" s="45"/>
      <c r="E10" s="41"/>
      <c r="F10" s="26"/>
      <c r="G10" s="23"/>
      <c r="H10" s="37" t="str">
        <f t="shared" si="0"/>
        <v/>
      </c>
      <c r="I10" s="48" t="str">
        <f t="shared" si="1"/>
        <v/>
      </c>
      <c r="J10" s="37"/>
      <c r="K10" s="37">
        <f>F16</f>
        <v>0</v>
      </c>
      <c r="L10" s="54">
        <f>K10-F10</f>
        <v>0</v>
      </c>
      <c r="M10" s="371"/>
      <c r="N10" s="374"/>
      <c r="O10" s="21"/>
    </row>
    <row r="11" spans="1:15" s="6" customFormat="1" ht="18" customHeight="1" x14ac:dyDescent="0.2">
      <c r="A11" s="346"/>
      <c r="B11" s="28"/>
      <c r="C11" s="103">
        <v>3</v>
      </c>
      <c r="D11" s="45"/>
      <c r="E11" s="41"/>
      <c r="F11" s="26"/>
      <c r="G11" s="23"/>
      <c r="H11" s="37" t="str">
        <f t="shared" si="0"/>
        <v/>
      </c>
      <c r="I11" s="48" t="str">
        <f t="shared" si="1"/>
        <v/>
      </c>
      <c r="J11" s="55">
        <f>C17</f>
        <v>0</v>
      </c>
      <c r="K11" s="55"/>
      <c r="L11" s="54"/>
      <c r="M11" s="371"/>
      <c r="N11" s="375" t="str">
        <f>IF(OR(D11="",D12="",H11="",H12=""),"",((100*(AVERAGE(H11:H12)-J11-L12-M9)/AVERAGE(D11:D12))+J18))</f>
        <v/>
      </c>
      <c r="O11" s="20"/>
    </row>
    <row r="12" spans="1:15" s="6" customFormat="1" ht="18" customHeight="1" x14ac:dyDescent="0.2">
      <c r="A12" s="346"/>
      <c r="B12" s="28"/>
      <c r="C12" s="102">
        <v>4</v>
      </c>
      <c r="D12" s="45"/>
      <c r="E12" s="41"/>
      <c r="F12" s="26"/>
      <c r="G12" s="23"/>
      <c r="H12" s="37" t="str">
        <f t="shared" si="0"/>
        <v/>
      </c>
      <c r="I12" s="48" t="str">
        <f t="shared" si="1"/>
        <v/>
      </c>
      <c r="J12" s="37"/>
      <c r="K12" s="37">
        <f>F17</f>
        <v>0</v>
      </c>
      <c r="L12" s="54">
        <f>K12-F12</f>
        <v>0</v>
      </c>
      <c r="M12" s="371"/>
      <c r="N12" s="376"/>
      <c r="O12" s="20"/>
    </row>
    <row r="13" spans="1:15" s="7" customFormat="1" ht="18" customHeight="1" x14ac:dyDescent="0.2">
      <c r="A13" s="346"/>
      <c r="B13" s="28"/>
      <c r="C13" s="103">
        <v>5</v>
      </c>
      <c r="D13" s="45"/>
      <c r="E13" s="41"/>
      <c r="F13" s="26"/>
      <c r="G13" s="23"/>
      <c r="H13" s="37" t="str">
        <f t="shared" si="0"/>
        <v/>
      </c>
      <c r="I13" s="48" t="str">
        <f t="shared" si="1"/>
        <v/>
      </c>
      <c r="J13" s="55">
        <f>C18</f>
        <v>0</v>
      </c>
      <c r="K13" s="55"/>
      <c r="L13" s="48"/>
      <c r="M13" s="371"/>
      <c r="N13" s="374" t="str">
        <f>IF(OR(D13="",D14="",H13="",H14=""),"",((100*(AVERAGE(H13:H14)-J13-L14-M9)/AVERAGE(D13:D14))+J20))</f>
        <v/>
      </c>
      <c r="O13" s="21"/>
    </row>
    <row r="14" spans="1:15" s="7" customFormat="1" ht="18" customHeight="1" thickBot="1" x14ac:dyDescent="0.25">
      <c r="A14" s="347"/>
      <c r="B14" s="29"/>
      <c r="C14" s="104">
        <v>6</v>
      </c>
      <c r="D14" s="46"/>
      <c r="E14" s="42"/>
      <c r="F14" s="43"/>
      <c r="G14" s="24"/>
      <c r="H14" s="38" t="str">
        <f t="shared" si="0"/>
        <v/>
      </c>
      <c r="I14" s="50" t="str">
        <f t="shared" si="1"/>
        <v/>
      </c>
      <c r="J14" s="38"/>
      <c r="K14" s="38">
        <f>F18</f>
        <v>0</v>
      </c>
      <c r="L14" s="56">
        <f>K14-F14</f>
        <v>0</v>
      </c>
      <c r="M14" s="372"/>
      <c r="N14" s="376"/>
      <c r="O14" s="21"/>
    </row>
    <row r="15" spans="1:15" s="6" customFormat="1" ht="18" customHeight="1" thickBot="1" x14ac:dyDescent="0.35">
      <c r="A15" s="348" t="s">
        <v>5</v>
      </c>
      <c r="B15" s="105" t="s">
        <v>2</v>
      </c>
      <c r="C15" s="109" t="s">
        <v>3</v>
      </c>
      <c r="D15" s="380" t="s">
        <v>200</v>
      </c>
      <c r="E15" s="110" t="s">
        <v>2</v>
      </c>
      <c r="F15" s="115" t="s">
        <v>3</v>
      </c>
      <c r="G15" s="116"/>
      <c r="H15" s="129"/>
      <c r="I15" s="110" t="s">
        <v>2</v>
      </c>
      <c r="J15" s="119" t="s">
        <v>63</v>
      </c>
      <c r="K15" s="117"/>
      <c r="L15" s="142"/>
      <c r="M15" s="143"/>
      <c r="N15" s="144"/>
      <c r="O15" s="20"/>
    </row>
    <row r="16" spans="1:15" s="6" customFormat="1" ht="18" customHeight="1" x14ac:dyDescent="0.2">
      <c r="A16" s="349"/>
      <c r="B16" s="107" t="s">
        <v>34</v>
      </c>
      <c r="C16" s="60"/>
      <c r="D16" s="381"/>
      <c r="E16" s="111" t="s">
        <v>40</v>
      </c>
      <c r="F16" s="61"/>
      <c r="G16" s="117"/>
      <c r="H16" s="131" t="s">
        <v>199</v>
      </c>
      <c r="I16" s="135" t="s">
        <v>34</v>
      </c>
      <c r="J16" s="387"/>
      <c r="K16" s="117"/>
      <c r="L16" s="130"/>
      <c r="M16" s="130"/>
      <c r="N16" s="217"/>
      <c r="O16" s="20"/>
    </row>
    <row r="17" spans="1:15" s="6" customFormat="1" ht="18" customHeight="1" x14ac:dyDescent="0.2">
      <c r="A17" s="349"/>
      <c r="B17" s="107" t="s">
        <v>35</v>
      </c>
      <c r="C17" s="58"/>
      <c r="D17" s="381"/>
      <c r="E17" s="112" t="s">
        <v>41</v>
      </c>
      <c r="F17" s="61"/>
      <c r="G17" s="363" t="s">
        <v>196</v>
      </c>
      <c r="H17" s="390"/>
      <c r="I17" s="136" t="s">
        <v>40</v>
      </c>
      <c r="J17" s="388"/>
      <c r="K17" s="117"/>
      <c r="L17" s="130"/>
      <c r="M17" s="130"/>
      <c r="N17" s="145"/>
      <c r="O17" s="20"/>
    </row>
    <row r="18" spans="1:15" s="6" customFormat="1" ht="18" customHeight="1" thickBot="1" x14ac:dyDescent="0.25">
      <c r="A18" s="350"/>
      <c r="B18" s="108" t="s">
        <v>36</v>
      </c>
      <c r="C18" s="59"/>
      <c r="D18" s="382"/>
      <c r="E18" s="113" t="s">
        <v>42</v>
      </c>
      <c r="F18" s="63"/>
      <c r="G18" s="118"/>
      <c r="H18" s="132"/>
      <c r="I18" s="136" t="s">
        <v>35</v>
      </c>
      <c r="J18" s="385"/>
      <c r="K18" s="117"/>
      <c r="L18" s="130"/>
      <c r="M18" s="130"/>
      <c r="N18" s="217"/>
      <c r="O18" s="20"/>
    </row>
    <row r="19" spans="1:15" ht="15.75" x14ac:dyDescent="0.25">
      <c r="A19" s="3"/>
      <c r="B19" s="2"/>
      <c r="C19" s="3"/>
      <c r="D19" s="3"/>
      <c r="E19" s="4"/>
      <c r="F19" s="4"/>
      <c r="G19" s="2"/>
      <c r="H19" s="141"/>
      <c r="I19" s="136" t="s">
        <v>41</v>
      </c>
      <c r="J19" s="389"/>
      <c r="K19" s="146"/>
      <c r="L19" s="147"/>
      <c r="M19" s="147"/>
      <c r="N19" s="148"/>
      <c r="O19" s="8"/>
    </row>
    <row r="20" spans="1:15" ht="18.75" x14ac:dyDescent="0.3">
      <c r="A20" s="14"/>
      <c r="B20" s="5"/>
      <c r="C20" s="5"/>
      <c r="D20" s="5"/>
      <c r="E20" s="5"/>
      <c r="F20" s="5"/>
      <c r="G20" s="5"/>
      <c r="H20" s="141"/>
      <c r="I20" s="136" t="s">
        <v>36</v>
      </c>
      <c r="J20" s="385"/>
      <c r="K20" s="149"/>
      <c r="L20" s="147"/>
      <c r="M20" s="147"/>
      <c r="N20" s="148"/>
      <c r="O20" s="8"/>
    </row>
    <row r="21" spans="1:15" ht="13.5" thickBot="1" x14ac:dyDescent="0.25">
      <c r="A21" s="2"/>
      <c r="B21" s="2"/>
      <c r="C21" s="2"/>
      <c r="D21" s="2"/>
      <c r="E21" s="2"/>
      <c r="F21" s="2"/>
      <c r="G21" s="2"/>
      <c r="H21" s="140"/>
      <c r="I21" s="137" t="s">
        <v>42</v>
      </c>
      <c r="J21" s="386"/>
      <c r="K21" s="150"/>
      <c r="L21" s="151"/>
      <c r="M21" s="151"/>
      <c r="N21" s="152"/>
      <c r="O21" s="8"/>
    </row>
    <row r="22" spans="1:15" x14ac:dyDescent="0.2">
      <c r="A22" s="8"/>
      <c r="B22" s="8"/>
      <c r="C22" s="8"/>
      <c r="D22" s="8"/>
      <c r="E22" s="8"/>
      <c r="F22" s="8"/>
      <c r="G22" s="8"/>
      <c r="H22" s="8"/>
      <c r="I22" s="8"/>
      <c r="J22" s="8"/>
      <c r="K22" s="8"/>
      <c r="L22" s="8"/>
      <c r="M22" s="8"/>
      <c r="N22" s="8"/>
      <c r="O22" s="8"/>
    </row>
    <row r="23" spans="1:15" x14ac:dyDescent="0.2">
      <c r="A23" s="8"/>
      <c r="B23" s="8"/>
      <c r="C23" s="8"/>
      <c r="D23" s="8"/>
      <c r="E23" s="8"/>
      <c r="F23" s="8"/>
      <c r="G23" s="8"/>
      <c r="H23" s="8"/>
      <c r="I23" s="8"/>
      <c r="J23" s="8"/>
      <c r="K23" s="8"/>
      <c r="L23" s="8"/>
      <c r="M23" s="8"/>
      <c r="N23" s="8"/>
      <c r="O23" s="8"/>
    </row>
    <row r="24" spans="1:15" x14ac:dyDescent="0.2">
      <c r="A24" s="8"/>
      <c r="B24" s="8"/>
      <c r="C24" s="8"/>
      <c r="D24" s="8"/>
      <c r="E24" s="8"/>
      <c r="F24" s="8"/>
      <c r="G24" s="8"/>
      <c r="H24" s="8"/>
      <c r="I24" s="8"/>
      <c r="J24" s="8"/>
      <c r="K24" s="8"/>
      <c r="L24" s="8"/>
      <c r="M24" s="8"/>
      <c r="N24" s="8"/>
      <c r="O24" s="8"/>
    </row>
    <row r="25" spans="1:15" x14ac:dyDescent="0.2">
      <c r="A25" s="8"/>
      <c r="B25" s="8"/>
      <c r="C25" s="8"/>
      <c r="D25" s="8"/>
      <c r="E25" s="8"/>
      <c r="F25" s="8"/>
      <c r="G25" s="8"/>
      <c r="H25" s="8"/>
      <c r="I25" s="8"/>
      <c r="J25" s="8"/>
      <c r="K25" s="8"/>
      <c r="L25" s="8"/>
      <c r="M25" s="8"/>
      <c r="N25" s="8"/>
      <c r="O25" s="8"/>
    </row>
    <row r="26" spans="1:15" x14ac:dyDescent="0.2">
      <c r="A26" s="8"/>
      <c r="B26" s="8"/>
      <c r="C26" s="8"/>
      <c r="D26" s="8"/>
      <c r="E26" s="8"/>
      <c r="F26" s="8"/>
      <c r="G26" s="8"/>
      <c r="H26" s="8"/>
      <c r="I26" s="8"/>
      <c r="J26" s="8"/>
      <c r="K26" s="8"/>
      <c r="L26" s="8"/>
      <c r="M26" s="8"/>
      <c r="N26" s="8"/>
      <c r="O26" s="8"/>
    </row>
    <row r="27" spans="1:15" x14ac:dyDescent="0.2">
      <c r="A27" s="8"/>
      <c r="B27" s="8"/>
      <c r="C27" s="8"/>
      <c r="D27" s="8"/>
      <c r="E27" s="8"/>
      <c r="F27" s="8"/>
      <c r="G27" s="8"/>
      <c r="H27" s="8"/>
      <c r="I27" s="8"/>
      <c r="J27" s="8"/>
      <c r="K27" s="8"/>
      <c r="L27" s="8"/>
      <c r="M27" s="8"/>
      <c r="N27" s="8"/>
      <c r="O27" s="8"/>
    </row>
    <row r="28" spans="1:15" x14ac:dyDescent="0.2">
      <c r="A28" s="8"/>
      <c r="B28" s="8"/>
      <c r="C28" s="8"/>
      <c r="D28" s="8"/>
      <c r="E28" s="8"/>
      <c r="F28" s="8"/>
      <c r="G28" s="8"/>
      <c r="H28" s="8"/>
      <c r="I28" s="8"/>
      <c r="J28" s="8"/>
      <c r="K28" s="8"/>
      <c r="L28" s="8"/>
      <c r="M28" s="8"/>
      <c r="N28" s="8"/>
      <c r="O28" s="8"/>
    </row>
    <row r="29" spans="1:15" x14ac:dyDescent="0.2">
      <c r="A29" s="8"/>
      <c r="B29" s="8"/>
      <c r="C29" s="8"/>
      <c r="D29" s="8"/>
      <c r="E29" s="8"/>
      <c r="F29" s="8"/>
      <c r="G29" s="8"/>
      <c r="H29" s="8"/>
      <c r="I29" s="8"/>
      <c r="J29" s="8"/>
      <c r="K29" s="8"/>
      <c r="L29" s="8"/>
      <c r="M29" s="8"/>
      <c r="N29" s="8"/>
      <c r="O29" s="8"/>
    </row>
    <row r="30" spans="1:15" x14ac:dyDescent="0.2">
      <c r="A30" s="8"/>
      <c r="B30" s="8"/>
      <c r="C30" s="8"/>
      <c r="D30" s="8"/>
      <c r="E30" s="8"/>
      <c r="F30" s="8"/>
      <c r="G30" s="8"/>
      <c r="H30" s="8"/>
      <c r="I30" s="8"/>
      <c r="J30" s="8"/>
      <c r="K30" s="8"/>
      <c r="L30" s="8"/>
      <c r="M30" s="8"/>
      <c r="N30" s="8"/>
      <c r="O30" s="8"/>
    </row>
    <row r="31" spans="1:15" x14ac:dyDescent="0.2">
      <c r="A31" s="8"/>
      <c r="B31" s="8"/>
      <c r="C31" s="8"/>
      <c r="D31" s="8"/>
      <c r="E31" s="8"/>
      <c r="F31" s="8"/>
      <c r="G31" s="8"/>
      <c r="H31" s="8"/>
      <c r="I31" s="8"/>
      <c r="J31" s="8"/>
      <c r="K31" s="8"/>
      <c r="L31" s="8"/>
      <c r="M31" s="8"/>
      <c r="N31" s="8"/>
      <c r="O31" s="8"/>
    </row>
    <row r="32" spans="1:15" x14ac:dyDescent="0.2">
      <c r="A32" s="8"/>
      <c r="B32" s="8"/>
      <c r="C32" s="8"/>
      <c r="D32" s="8"/>
      <c r="E32" s="8"/>
      <c r="F32" s="8"/>
      <c r="G32" s="8"/>
      <c r="H32" s="8"/>
      <c r="I32" s="8"/>
      <c r="J32" s="8"/>
      <c r="K32" s="8"/>
      <c r="L32" s="8"/>
      <c r="M32" s="8"/>
      <c r="N32" s="8"/>
      <c r="O32" s="8"/>
    </row>
    <row r="33" spans="1:15" x14ac:dyDescent="0.2">
      <c r="A33" s="8"/>
      <c r="B33" s="8"/>
      <c r="C33" s="8"/>
      <c r="D33" s="8"/>
      <c r="E33" s="8"/>
      <c r="F33" s="8"/>
      <c r="G33" s="8"/>
      <c r="H33" s="8"/>
      <c r="I33" s="8"/>
      <c r="J33" s="8"/>
      <c r="K33" s="8"/>
      <c r="L33" s="8"/>
      <c r="M33" s="8"/>
      <c r="N33" s="8"/>
      <c r="O33" s="8"/>
    </row>
    <row r="34" spans="1:15" x14ac:dyDescent="0.2">
      <c r="A34" s="8"/>
      <c r="B34" s="8"/>
      <c r="C34" s="8"/>
      <c r="D34" s="8"/>
      <c r="E34" s="8"/>
      <c r="F34" s="8"/>
      <c r="G34" s="8"/>
      <c r="H34" s="8"/>
      <c r="I34" s="8"/>
      <c r="J34" s="8"/>
      <c r="K34" s="8"/>
      <c r="L34" s="8"/>
      <c r="M34" s="8"/>
      <c r="N34" s="8"/>
      <c r="O34" s="8"/>
    </row>
    <row r="35" spans="1:15" x14ac:dyDescent="0.2">
      <c r="A35" s="8"/>
      <c r="B35" s="8"/>
      <c r="C35" s="8"/>
      <c r="D35" s="8"/>
      <c r="E35" s="8"/>
      <c r="F35" s="8"/>
      <c r="G35" s="8"/>
      <c r="H35" s="8"/>
      <c r="I35" s="8"/>
      <c r="J35" s="8"/>
      <c r="K35" s="8"/>
      <c r="L35" s="8"/>
      <c r="M35" s="8"/>
      <c r="N35" s="8"/>
      <c r="O35" s="8"/>
    </row>
  </sheetData>
  <sheetProtection sheet="1" objects="1" scenarios="1"/>
  <mergeCells count="22">
    <mergeCell ref="A1:N1"/>
    <mergeCell ref="B2:D2"/>
    <mergeCell ref="F2:G2"/>
    <mergeCell ref="I2:N5"/>
    <mergeCell ref="B3:D3"/>
    <mergeCell ref="F3:G3"/>
    <mergeCell ref="B4:D4"/>
    <mergeCell ref="F4:G4"/>
    <mergeCell ref="B5:D5"/>
    <mergeCell ref="F5:G5"/>
    <mergeCell ref="J20:J21"/>
    <mergeCell ref="A6:A14"/>
    <mergeCell ref="N7:N8"/>
    <mergeCell ref="M9:M14"/>
    <mergeCell ref="N9:N10"/>
    <mergeCell ref="N11:N12"/>
    <mergeCell ref="N13:N14"/>
    <mergeCell ref="A15:A18"/>
    <mergeCell ref="D15:D18"/>
    <mergeCell ref="J16:J17"/>
    <mergeCell ref="G17:H17"/>
    <mergeCell ref="J18:J19"/>
  </mergeCells>
  <pageMargins left="0.46" right="0.42" top="0.27" bottom="0.26" header="0.17" footer="0.28999999999999998"/>
  <pageSetup scale="65" orientation="landscape" horizontalDpi="300" verticalDpi="300"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0C19D3-C993-4059-8D9B-31BE97E42E4C}">
  <dimension ref="A1:O33"/>
  <sheetViews>
    <sheetView zoomScale="90" zoomScaleNormal="90" workbookViewId="0">
      <pane ySplit="5" topLeftCell="A6" activePane="bottomLeft" state="frozen"/>
      <selection pane="bottomLeft" activeCell="M18" activeCellId="1" sqref="M9:M14 M18:M23"/>
    </sheetView>
  </sheetViews>
  <sheetFormatPr defaultColWidth="9.140625" defaultRowHeight="12.75" x14ac:dyDescent="0.2"/>
  <cols>
    <col min="1" max="1" width="9.7109375" style="1" customWidth="1"/>
    <col min="2" max="2" width="16.7109375" style="1" customWidth="1"/>
    <col min="3" max="3" width="8.7109375" style="1" customWidth="1"/>
    <col min="4" max="4" width="10.7109375" style="1" customWidth="1"/>
    <col min="5" max="5" width="12.7109375" style="1" customWidth="1"/>
    <col min="6" max="6" width="12.85546875" style="1" customWidth="1"/>
    <col min="7" max="7" width="12.7109375" style="1" customWidth="1"/>
    <col min="8" max="8" width="17.7109375" style="1" customWidth="1"/>
    <col min="9" max="9" width="11.7109375" style="1" customWidth="1"/>
    <col min="10" max="10" width="10.7109375" style="1" customWidth="1"/>
    <col min="11" max="11" width="15.7109375" style="1" customWidth="1"/>
    <col min="12" max="12" width="13.7109375" style="1" customWidth="1"/>
    <col min="13" max="13" width="10.7109375" style="1" customWidth="1"/>
    <col min="14" max="14" width="32.7109375" style="1" customWidth="1"/>
    <col min="15" max="15" width="10.85546875" style="1" customWidth="1"/>
    <col min="16" max="16384" width="9.140625" style="1"/>
  </cols>
  <sheetData>
    <row r="1" spans="1:15" ht="48" customHeight="1" thickBot="1" x14ac:dyDescent="0.25">
      <c r="A1" s="312" t="s">
        <v>211</v>
      </c>
      <c r="B1" s="313"/>
      <c r="C1" s="313"/>
      <c r="D1" s="313"/>
      <c r="E1" s="313"/>
      <c r="F1" s="313"/>
      <c r="G1" s="313"/>
      <c r="H1" s="313"/>
      <c r="I1" s="313"/>
      <c r="J1" s="313"/>
      <c r="K1" s="313"/>
      <c r="L1" s="313"/>
      <c r="M1" s="313"/>
      <c r="N1" s="313"/>
    </row>
    <row r="2" spans="1:15" s="13" customFormat="1" ht="24" customHeight="1" x14ac:dyDescent="0.2">
      <c r="A2" s="68" t="s">
        <v>14</v>
      </c>
      <c r="B2" s="314"/>
      <c r="C2" s="314"/>
      <c r="D2" s="314"/>
      <c r="E2" s="70" t="s">
        <v>15</v>
      </c>
      <c r="F2" s="315"/>
      <c r="G2" s="316"/>
      <c r="H2" s="72" t="s">
        <v>53</v>
      </c>
      <c r="I2" s="317"/>
      <c r="J2" s="318"/>
      <c r="K2" s="318"/>
      <c r="L2" s="318"/>
      <c r="M2" s="318"/>
      <c r="N2" s="319"/>
      <c r="O2" s="19"/>
    </row>
    <row r="3" spans="1:15" s="13" customFormat="1" ht="24" customHeight="1" x14ac:dyDescent="0.2">
      <c r="A3" s="69" t="s">
        <v>52</v>
      </c>
      <c r="B3" s="326"/>
      <c r="C3" s="326"/>
      <c r="D3" s="326"/>
      <c r="E3" s="71" t="s">
        <v>16</v>
      </c>
      <c r="F3" s="327"/>
      <c r="G3" s="328"/>
      <c r="H3" s="73"/>
      <c r="I3" s="320"/>
      <c r="J3" s="321"/>
      <c r="K3" s="321"/>
      <c r="L3" s="321"/>
      <c r="M3" s="321"/>
      <c r="N3" s="322"/>
      <c r="O3" s="19"/>
    </row>
    <row r="4" spans="1:15" s="13" customFormat="1" ht="24" customHeight="1" x14ac:dyDescent="0.2">
      <c r="A4" s="262" t="s">
        <v>57</v>
      </c>
      <c r="B4" s="326"/>
      <c r="C4" s="326"/>
      <c r="D4" s="326"/>
      <c r="E4" s="263" t="s">
        <v>59</v>
      </c>
      <c r="F4" s="327"/>
      <c r="G4" s="328"/>
      <c r="H4" s="70"/>
      <c r="I4" s="320"/>
      <c r="J4" s="321"/>
      <c r="K4" s="321"/>
      <c r="L4" s="321"/>
      <c r="M4" s="321"/>
      <c r="N4" s="322"/>
      <c r="O4" s="19"/>
    </row>
    <row r="5" spans="1:15" s="6" customFormat="1" ht="24" customHeight="1" thickBot="1" x14ac:dyDescent="0.25">
      <c r="A5" s="264" t="s">
        <v>58</v>
      </c>
      <c r="B5" s="329"/>
      <c r="C5" s="329"/>
      <c r="D5" s="329"/>
      <c r="E5" s="265" t="s">
        <v>60</v>
      </c>
      <c r="F5" s="330"/>
      <c r="G5" s="331"/>
      <c r="H5" s="74"/>
      <c r="I5" s="323"/>
      <c r="J5" s="324"/>
      <c r="K5" s="324"/>
      <c r="L5" s="324"/>
      <c r="M5" s="324"/>
      <c r="N5" s="325"/>
      <c r="O5" s="20"/>
    </row>
    <row r="6" spans="1:15" s="6" customFormat="1" ht="18" customHeight="1" x14ac:dyDescent="0.35">
      <c r="A6" s="339" t="s">
        <v>1</v>
      </c>
      <c r="B6" s="75"/>
      <c r="C6" s="76"/>
      <c r="D6" s="77" t="s">
        <v>10</v>
      </c>
      <c r="E6" s="78" t="s">
        <v>43</v>
      </c>
      <c r="F6" s="99" t="s">
        <v>66</v>
      </c>
      <c r="G6" s="83" t="s">
        <v>44</v>
      </c>
      <c r="H6" s="83" t="s">
        <v>45</v>
      </c>
      <c r="I6" s="84"/>
      <c r="J6" s="77" t="s">
        <v>6</v>
      </c>
      <c r="K6" s="83" t="s">
        <v>46</v>
      </c>
      <c r="L6" s="99" t="s">
        <v>62</v>
      </c>
      <c r="M6" s="85" t="s">
        <v>9</v>
      </c>
      <c r="N6" s="95" t="s">
        <v>28</v>
      </c>
      <c r="O6" s="20"/>
    </row>
    <row r="7" spans="1:15" s="13" customFormat="1" ht="18" customHeight="1" x14ac:dyDescent="0.2">
      <c r="A7" s="340"/>
      <c r="B7" s="177" t="s">
        <v>0</v>
      </c>
      <c r="C7" s="178" t="s">
        <v>1</v>
      </c>
      <c r="D7" s="179" t="s">
        <v>22</v>
      </c>
      <c r="E7" s="179" t="s">
        <v>18</v>
      </c>
      <c r="F7" s="180" t="s">
        <v>17</v>
      </c>
      <c r="G7" s="180" t="s">
        <v>21</v>
      </c>
      <c r="H7" s="180" t="s">
        <v>23</v>
      </c>
      <c r="I7" s="181" t="s">
        <v>49</v>
      </c>
      <c r="J7" s="182" t="s">
        <v>5</v>
      </c>
      <c r="K7" s="183" t="s">
        <v>24</v>
      </c>
      <c r="L7" s="182" t="s">
        <v>12</v>
      </c>
      <c r="M7" s="182" t="s">
        <v>13</v>
      </c>
      <c r="N7" s="332" t="s">
        <v>51</v>
      </c>
      <c r="O7" s="19"/>
    </row>
    <row r="8" spans="1:15" s="13" customFormat="1" ht="18" customHeight="1" thickBot="1" x14ac:dyDescent="0.25">
      <c r="A8" s="340"/>
      <c r="B8" s="184" t="s">
        <v>20</v>
      </c>
      <c r="C8" s="185" t="s">
        <v>2</v>
      </c>
      <c r="D8" s="186" t="s">
        <v>19</v>
      </c>
      <c r="E8" s="186" t="s">
        <v>19</v>
      </c>
      <c r="F8" s="185" t="s">
        <v>55</v>
      </c>
      <c r="G8" s="185" t="s">
        <v>19</v>
      </c>
      <c r="H8" s="185" t="s">
        <v>19</v>
      </c>
      <c r="I8" s="187" t="s">
        <v>50</v>
      </c>
      <c r="J8" s="187" t="s">
        <v>19</v>
      </c>
      <c r="K8" s="188" t="s">
        <v>19</v>
      </c>
      <c r="L8" s="187" t="s">
        <v>19</v>
      </c>
      <c r="M8" s="187" t="s">
        <v>19</v>
      </c>
      <c r="N8" s="333"/>
      <c r="O8" s="19"/>
    </row>
    <row r="9" spans="1:15" s="6" customFormat="1" ht="18" customHeight="1" x14ac:dyDescent="0.2">
      <c r="A9" s="341"/>
      <c r="B9" s="174"/>
      <c r="C9" s="92">
        <v>1</v>
      </c>
      <c r="D9" s="168"/>
      <c r="E9" s="168"/>
      <c r="F9" s="168"/>
      <c r="G9" s="169"/>
      <c r="H9" s="36" t="str">
        <f t="shared" ref="H9:H14" si="0">IF(OR(E9="",G9=""),"",(G9-E9-F9))</f>
        <v/>
      </c>
      <c r="I9" s="47" t="str">
        <f>IF(OR(D9="",H9=""),"",((H9/D9)*100))</f>
        <v/>
      </c>
      <c r="J9" s="36">
        <f>C25</f>
        <v>0</v>
      </c>
      <c r="K9" s="36"/>
      <c r="L9" s="53"/>
      <c r="M9" s="370">
        <v>-5.649739583333281E-3</v>
      </c>
      <c r="N9" s="338" t="str">
        <f>IF(OR(D9="",D10="",H9="",H10=""),"",(100*(AVERAGE(H9:H10)-J9-L10-M9)/AVERAGE(D9:D10)))</f>
        <v/>
      </c>
      <c r="O9" s="20"/>
    </row>
    <row r="10" spans="1:15" s="6" customFormat="1" ht="18" customHeight="1" x14ac:dyDescent="0.2">
      <c r="A10" s="341"/>
      <c r="B10" s="175"/>
      <c r="C10" s="93">
        <v>2</v>
      </c>
      <c r="D10" s="170"/>
      <c r="E10" s="170"/>
      <c r="F10" s="170"/>
      <c r="G10" s="171"/>
      <c r="H10" s="167" t="str">
        <f t="shared" si="0"/>
        <v/>
      </c>
      <c r="I10" s="48" t="str">
        <f>IF(H10="","",((H10/D10)*100))</f>
        <v/>
      </c>
      <c r="J10" s="37"/>
      <c r="K10" s="49">
        <f>F25</f>
        <v>0</v>
      </c>
      <c r="L10" s="54">
        <f>K10-F10</f>
        <v>0</v>
      </c>
      <c r="M10" s="371"/>
      <c r="N10" s="337"/>
      <c r="O10" s="20"/>
    </row>
    <row r="11" spans="1:15" s="6" customFormat="1" ht="18" customHeight="1" x14ac:dyDescent="0.2">
      <c r="A11" s="341"/>
      <c r="B11" s="175"/>
      <c r="C11" s="93">
        <v>3</v>
      </c>
      <c r="D11" s="170"/>
      <c r="E11" s="170"/>
      <c r="F11" s="170"/>
      <c r="G11" s="171"/>
      <c r="H11" s="167" t="str">
        <f t="shared" si="0"/>
        <v/>
      </c>
      <c r="I11" s="48" t="str">
        <f>IF(H11="","",((H11/D11)*100))</f>
        <v/>
      </c>
      <c r="J11" s="37">
        <f>C26</f>
        <v>0</v>
      </c>
      <c r="K11" s="37"/>
      <c r="L11" s="54"/>
      <c r="M11" s="371"/>
      <c r="N11" s="337" t="str">
        <f>IF(OR(D11="",D12="",H11="",H12=""),"",(100*(AVERAGE(H11:H12)-J11-L12-M9)/AVERAGE(D11:D12)))</f>
        <v/>
      </c>
      <c r="O11" s="20"/>
    </row>
    <row r="12" spans="1:15" s="6" customFormat="1" ht="18" customHeight="1" x14ac:dyDescent="0.2">
      <c r="A12" s="341"/>
      <c r="B12" s="175"/>
      <c r="C12" s="93">
        <v>4</v>
      </c>
      <c r="D12" s="170"/>
      <c r="E12" s="170"/>
      <c r="F12" s="170"/>
      <c r="G12" s="171"/>
      <c r="H12" s="167" t="str">
        <f t="shared" si="0"/>
        <v/>
      </c>
      <c r="I12" s="48" t="str">
        <f t="shared" ref="I12:I14" si="1">IF(H12="","",((H12/D12)*100))</f>
        <v/>
      </c>
      <c r="J12" s="37"/>
      <c r="K12" s="49">
        <f>F26</f>
        <v>0</v>
      </c>
      <c r="L12" s="54">
        <f>K12-F12</f>
        <v>0</v>
      </c>
      <c r="M12" s="371"/>
      <c r="N12" s="337"/>
      <c r="O12" s="20"/>
    </row>
    <row r="13" spans="1:15" s="6" customFormat="1" ht="18" customHeight="1" x14ac:dyDescent="0.2">
      <c r="A13" s="341"/>
      <c r="B13" s="175"/>
      <c r="C13" s="93">
        <v>5</v>
      </c>
      <c r="D13" s="170"/>
      <c r="E13" s="170"/>
      <c r="F13" s="170"/>
      <c r="G13" s="170"/>
      <c r="H13" s="167" t="str">
        <f t="shared" si="0"/>
        <v/>
      </c>
      <c r="I13" s="48" t="str">
        <f t="shared" si="1"/>
        <v/>
      </c>
      <c r="J13" s="37">
        <f>C27</f>
        <v>0</v>
      </c>
      <c r="K13" s="37"/>
      <c r="L13" s="48"/>
      <c r="M13" s="371"/>
      <c r="N13" s="337" t="str">
        <f>IF(OR(D13="",D14="",H13="",H14=""),"",(100*(AVERAGE(H13:H14)-J13-L14-M9)/AVERAGE(D13:D14)))</f>
        <v/>
      </c>
      <c r="O13" s="20"/>
    </row>
    <row r="14" spans="1:15" s="6" customFormat="1" ht="18" customHeight="1" thickBot="1" x14ac:dyDescent="0.25">
      <c r="A14" s="342"/>
      <c r="B14" s="176"/>
      <c r="C14" s="94">
        <v>6</v>
      </c>
      <c r="D14" s="172"/>
      <c r="E14" s="172"/>
      <c r="F14" s="172"/>
      <c r="G14" s="173"/>
      <c r="H14" s="167" t="str">
        <f t="shared" si="0"/>
        <v/>
      </c>
      <c r="I14" s="50" t="str">
        <f t="shared" si="1"/>
        <v/>
      </c>
      <c r="J14" s="38"/>
      <c r="K14" s="51">
        <f>F27</f>
        <v>0</v>
      </c>
      <c r="L14" s="56">
        <f>K14-F14</f>
        <v>0</v>
      </c>
      <c r="M14" s="372"/>
      <c r="N14" s="343"/>
      <c r="O14" s="20"/>
    </row>
    <row r="15" spans="1:15" s="6" customFormat="1" ht="18" customHeight="1" x14ac:dyDescent="0.35">
      <c r="A15" s="344" t="s">
        <v>4</v>
      </c>
      <c r="B15" s="96"/>
      <c r="C15" s="97"/>
      <c r="D15" s="77" t="s">
        <v>10</v>
      </c>
      <c r="E15" s="83" t="s">
        <v>43</v>
      </c>
      <c r="F15" s="83" t="s">
        <v>7</v>
      </c>
      <c r="G15" s="83" t="s">
        <v>44</v>
      </c>
      <c r="H15" s="83" t="s">
        <v>45</v>
      </c>
      <c r="I15" s="98"/>
      <c r="J15" s="77" t="s">
        <v>6</v>
      </c>
      <c r="K15" s="83" t="s">
        <v>46</v>
      </c>
      <c r="L15" s="99" t="s">
        <v>62</v>
      </c>
      <c r="M15" s="85" t="s">
        <v>9</v>
      </c>
      <c r="N15" s="100" t="s">
        <v>29</v>
      </c>
      <c r="O15" s="20"/>
    </row>
    <row r="16" spans="1:15" s="13" customFormat="1" ht="18" customHeight="1" x14ac:dyDescent="0.2">
      <c r="A16" s="345"/>
      <c r="B16" s="177" t="s">
        <v>0</v>
      </c>
      <c r="C16" s="178" t="s">
        <v>4</v>
      </c>
      <c r="D16" s="179" t="s">
        <v>22</v>
      </c>
      <c r="E16" s="180" t="s">
        <v>18</v>
      </c>
      <c r="F16" s="180" t="s">
        <v>17</v>
      </c>
      <c r="G16" s="180" t="s">
        <v>21</v>
      </c>
      <c r="H16" s="180" t="s">
        <v>23</v>
      </c>
      <c r="I16" s="181" t="s">
        <v>49</v>
      </c>
      <c r="J16" s="181" t="s">
        <v>5</v>
      </c>
      <c r="K16" s="182" t="s">
        <v>24</v>
      </c>
      <c r="L16" s="182" t="s">
        <v>12</v>
      </c>
      <c r="M16" s="182" t="s">
        <v>13</v>
      </c>
      <c r="N16" s="383" t="s">
        <v>198</v>
      </c>
      <c r="O16" s="19"/>
    </row>
    <row r="17" spans="1:15" s="13" customFormat="1" ht="18" customHeight="1" thickBot="1" x14ac:dyDescent="0.25">
      <c r="A17" s="345"/>
      <c r="B17" s="177" t="s">
        <v>20</v>
      </c>
      <c r="C17" s="185" t="s">
        <v>2</v>
      </c>
      <c r="D17" s="186" t="s">
        <v>19</v>
      </c>
      <c r="E17" s="185" t="s">
        <v>19</v>
      </c>
      <c r="F17" s="185" t="s">
        <v>55</v>
      </c>
      <c r="G17" s="185" t="s">
        <v>19</v>
      </c>
      <c r="H17" s="185" t="s">
        <v>19</v>
      </c>
      <c r="I17" s="187" t="s">
        <v>50</v>
      </c>
      <c r="J17" s="187" t="s">
        <v>19</v>
      </c>
      <c r="K17" s="187" t="s">
        <v>202</v>
      </c>
      <c r="L17" s="187" t="s">
        <v>19</v>
      </c>
      <c r="M17" s="187" t="s">
        <v>19</v>
      </c>
      <c r="N17" s="384"/>
      <c r="O17" s="19"/>
    </row>
    <row r="18" spans="1:15" s="7" customFormat="1" ht="18" customHeight="1" x14ac:dyDescent="0.2">
      <c r="A18" s="346"/>
      <c r="B18" s="30" t="str">
        <f>IF(B9="","",B9)</f>
        <v/>
      </c>
      <c r="C18" s="101">
        <v>1</v>
      </c>
      <c r="D18" s="36" t="str">
        <f>IF(D9="","",D9)</f>
        <v/>
      </c>
      <c r="E18" s="168"/>
      <c r="F18" s="168"/>
      <c r="G18" s="169"/>
      <c r="H18" s="36" t="str">
        <f t="shared" ref="H18:H23" si="2">IF(OR(E18="",G18=""),"",(G18-E18-F18))</f>
        <v/>
      </c>
      <c r="I18" s="47" t="str">
        <f>IF(H18="","",((H18/D18)*100))</f>
        <v/>
      </c>
      <c r="J18" s="52">
        <f>C28</f>
        <v>0</v>
      </c>
      <c r="K18" s="52"/>
      <c r="L18" s="53"/>
      <c r="M18" s="370">
        <v>5.2108333333327232E-3</v>
      </c>
      <c r="N18" s="338" t="str">
        <f>IF(OR(D18="",D19="",H18="",H19=""),"",((100*(AVERAGE(H18:H19)-J18-L19-M18)/AVERAGE(D18:D19))+J25))</f>
        <v/>
      </c>
      <c r="O18" s="21"/>
    </row>
    <row r="19" spans="1:15" s="7" customFormat="1" ht="18" customHeight="1" x14ac:dyDescent="0.2">
      <c r="A19" s="346"/>
      <c r="B19" s="31" t="str">
        <f t="shared" ref="B19:B23" si="3">IF(B10="","",B10)</f>
        <v/>
      </c>
      <c r="C19" s="102">
        <v>2</v>
      </c>
      <c r="D19" s="37" t="str">
        <f t="shared" ref="D19:D22" si="4">IF(D10="","",D10)</f>
        <v/>
      </c>
      <c r="E19" s="170"/>
      <c r="F19" s="170"/>
      <c r="G19" s="171"/>
      <c r="H19" s="37" t="str">
        <f t="shared" si="2"/>
        <v/>
      </c>
      <c r="I19" s="48" t="str">
        <f t="shared" ref="I19:I23" si="5">IF(H19="","",((H19/D19)*100))</f>
        <v/>
      </c>
      <c r="J19" s="37"/>
      <c r="K19" s="37">
        <f>F28</f>
        <v>0</v>
      </c>
      <c r="L19" s="54">
        <f>K19-F19</f>
        <v>0</v>
      </c>
      <c r="M19" s="371"/>
      <c r="N19" s="337"/>
      <c r="O19" s="21"/>
    </row>
    <row r="20" spans="1:15" s="6" customFormat="1" ht="18" customHeight="1" x14ac:dyDescent="0.2">
      <c r="A20" s="346"/>
      <c r="B20" s="31" t="str">
        <f t="shared" si="3"/>
        <v/>
      </c>
      <c r="C20" s="103">
        <v>3</v>
      </c>
      <c r="D20" s="37" t="str">
        <f t="shared" si="4"/>
        <v/>
      </c>
      <c r="E20" s="170"/>
      <c r="F20" s="170"/>
      <c r="G20" s="171"/>
      <c r="H20" s="37" t="str">
        <f t="shared" si="2"/>
        <v/>
      </c>
      <c r="I20" s="48" t="str">
        <f t="shared" si="5"/>
        <v/>
      </c>
      <c r="J20" s="55">
        <f>C29</f>
        <v>0</v>
      </c>
      <c r="K20" s="55"/>
      <c r="L20" s="54"/>
      <c r="M20" s="371"/>
      <c r="N20" s="337" t="str">
        <f>IF(OR(D20="",D21="",H20="",H21=""),"",((100*(AVERAGE(H20:H21)-J20-L21-M18)/AVERAGE(D20:D21))+J27))</f>
        <v/>
      </c>
      <c r="O20" s="20"/>
    </row>
    <row r="21" spans="1:15" s="6" customFormat="1" ht="18" customHeight="1" x14ac:dyDescent="0.2">
      <c r="A21" s="346"/>
      <c r="B21" s="31" t="str">
        <f t="shared" si="3"/>
        <v/>
      </c>
      <c r="C21" s="102">
        <v>4</v>
      </c>
      <c r="D21" s="37" t="str">
        <f t="shared" si="4"/>
        <v/>
      </c>
      <c r="E21" s="170"/>
      <c r="F21" s="170"/>
      <c r="G21" s="171"/>
      <c r="H21" s="37" t="str">
        <f t="shared" si="2"/>
        <v/>
      </c>
      <c r="I21" s="48" t="str">
        <f t="shared" si="5"/>
        <v/>
      </c>
      <c r="J21" s="37"/>
      <c r="K21" s="37">
        <f>F29</f>
        <v>0</v>
      </c>
      <c r="L21" s="54">
        <f>K21-F21</f>
        <v>0</v>
      </c>
      <c r="M21" s="371"/>
      <c r="N21" s="337"/>
      <c r="O21" s="20"/>
    </row>
    <row r="22" spans="1:15" s="7" customFormat="1" ht="18" customHeight="1" x14ac:dyDescent="0.2">
      <c r="A22" s="346"/>
      <c r="B22" s="31" t="str">
        <f t="shared" si="3"/>
        <v/>
      </c>
      <c r="C22" s="103">
        <v>5</v>
      </c>
      <c r="D22" s="37" t="str">
        <f t="shared" si="4"/>
        <v/>
      </c>
      <c r="E22" s="170"/>
      <c r="F22" s="170"/>
      <c r="G22" s="171"/>
      <c r="H22" s="37" t="str">
        <f t="shared" si="2"/>
        <v/>
      </c>
      <c r="I22" s="48" t="str">
        <f t="shared" si="5"/>
        <v/>
      </c>
      <c r="J22" s="55">
        <f>C30</f>
        <v>0</v>
      </c>
      <c r="K22" s="55"/>
      <c r="L22" s="48"/>
      <c r="M22" s="371"/>
      <c r="N22" s="337" t="str">
        <f>IF(OR(D22="",D23="",H22="",H23=""),"",((100*(AVERAGE(H22:H23)-J22-L23-M18)/AVERAGE(D22:D23))+J29))</f>
        <v/>
      </c>
      <c r="O22" s="21"/>
    </row>
    <row r="23" spans="1:15" s="7" customFormat="1" ht="18" customHeight="1" thickBot="1" x14ac:dyDescent="0.25">
      <c r="A23" s="347"/>
      <c r="B23" s="32" t="str">
        <f t="shared" si="3"/>
        <v/>
      </c>
      <c r="C23" s="104">
        <v>6</v>
      </c>
      <c r="D23" s="38" t="str">
        <f>IF(D14="","",D14)</f>
        <v/>
      </c>
      <c r="E23" s="172"/>
      <c r="F23" s="172"/>
      <c r="G23" s="173"/>
      <c r="H23" s="38" t="str">
        <f t="shared" si="2"/>
        <v/>
      </c>
      <c r="I23" s="50" t="str">
        <f t="shared" si="5"/>
        <v/>
      </c>
      <c r="J23" s="38"/>
      <c r="K23" s="38">
        <f>F30</f>
        <v>0</v>
      </c>
      <c r="L23" s="56">
        <f>K23-F23</f>
        <v>0</v>
      </c>
      <c r="M23" s="372"/>
      <c r="N23" s="343"/>
      <c r="O23" s="21"/>
    </row>
    <row r="24" spans="1:15" s="6" customFormat="1" ht="18" customHeight="1" thickBot="1" x14ac:dyDescent="0.35">
      <c r="A24" s="348" t="s">
        <v>5</v>
      </c>
      <c r="B24" s="105" t="s">
        <v>2</v>
      </c>
      <c r="C24" s="109" t="s">
        <v>3</v>
      </c>
      <c r="D24" s="380" t="s">
        <v>200</v>
      </c>
      <c r="E24" s="110" t="s">
        <v>2</v>
      </c>
      <c r="F24" s="115" t="s">
        <v>3</v>
      </c>
      <c r="G24" s="125"/>
      <c r="H24" s="129"/>
      <c r="I24" s="110" t="s">
        <v>2</v>
      </c>
      <c r="J24" s="119" t="s">
        <v>63</v>
      </c>
      <c r="K24" s="125"/>
      <c r="L24" s="354" t="s">
        <v>65</v>
      </c>
      <c r="M24" s="120" t="s">
        <v>2</v>
      </c>
      <c r="N24" s="121" t="s">
        <v>30</v>
      </c>
      <c r="O24" s="20"/>
    </row>
    <row r="25" spans="1:15" s="6" customFormat="1" ht="18" customHeight="1" x14ac:dyDescent="0.2">
      <c r="A25" s="349"/>
      <c r="B25" s="106" t="s">
        <v>31</v>
      </c>
      <c r="C25" s="57"/>
      <c r="D25" s="381"/>
      <c r="E25" s="111" t="s">
        <v>37</v>
      </c>
      <c r="F25" s="61"/>
      <c r="G25" s="126"/>
      <c r="H25" s="130"/>
      <c r="I25" s="135" t="s">
        <v>34</v>
      </c>
      <c r="J25" s="387"/>
      <c r="K25" s="126"/>
      <c r="L25" s="355"/>
      <c r="M25" s="357" t="s">
        <v>25</v>
      </c>
      <c r="N25" s="338" t="str">
        <f>IF(N9="","",IF(N18="","",(N9+N18)))</f>
        <v/>
      </c>
      <c r="O25" s="20"/>
    </row>
    <row r="26" spans="1:15" s="6" customFormat="1" ht="18" customHeight="1" x14ac:dyDescent="0.2">
      <c r="A26" s="349"/>
      <c r="B26" s="107" t="s">
        <v>32</v>
      </c>
      <c r="C26" s="58"/>
      <c r="D26" s="381"/>
      <c r="E26" s="112" t="s">
        <v>38</v>
      </c>
      <c r="F26" s="62"/>
      <c r="G26" s="126"/>
      <c r="H26" s="130"/>
      <c r="I26" s="136" t="s">
        <v>40</v>
      </c>
      <c r="J26" s="388"/>
      <c r="K26" s="126"/>
      <c r="L26" s="355"/>
      <c r="M26" s="358"/>
      <c r="N26" s="337"/>
      <c r="O26" s="20"/>
    </row>
    <row r="27" spans="1:15" s="6" customFormat="1" ht="18" customHeight="1" thickBot="1" x14ac:dyDescent="0.25">
      <c r="A27" s="349"/>
      <c r="B27" s="108" t="s">
        <v>33</v>
      </c>
      <c r="C27" s="59"/>
      <c r="D27" s="381"/>
      <c r="E27" s="113" t="s">
        <v>39</v>
      </c>
      <c r="F27" s="63"/>
      <c r="G27" s="126"/>
      <c r="H27" s="131" t="s">
        <v>199</v>
      </c>
      <c r="I27" s="136" t="s">
        <v>35</v>
      </c>
      <c r="J27" s="385"/>
      <c r="K27" s="126"/>
      <c r="L27" s="355"/>
      <c r="M27" s="359" t="s">
        <v>26</v>
      </c>
      <c r="N27" s="337" t="str">
        <f>IF(N11="","",IF(N20="","",(N11+N20)))</f>
        <v/>
      </c>
      <c r="O27" s="20"/>
    </row>
    <row r="28" spans="1:15" s="6" customFormat="1" ht="18" customHeight="1" x14ac:dyDescent="0.2">
      <c r="A28" s="349"/>
      <c r="B28" s="107" t="s">
        <v>34</v>
      </c>
      <c r="C28" s="60"/>
      <c r="D28" s="381"/>
      <c r="E28" s="114" t="s">
        <v>40</v>
      </c>
      <c r="F28" s="61"/>
      <c r="G28" s="363" t="s">
        <v>196</v>
      </c>
      <c r="H28" s="390"/>
      <c r="I28" s="136" t="s">
        <v>41</v>
      </c>
      <c r="J28" s="389"/>
      <c r="K28" s="126"/>
      <c r="L28" s="355"/>
      <c r="M28" s="358"/>
      <c r="N28" s="337"/>
      <c r="O28" s="20"/>
    </row>
    <row r="29" spans="1:15" s="6" customFormat="1" ht="18" customHeight="1" x14ac:dyDescent="0.2">
      <c r="A29" s="349"/>
      <c r="B29" s="107" t="s">
        <v>35</v>
      </c>
      <c r="C29" s="58"/>
      <c r="D29" s="381"/>
      <c r="E29" s="112" t="s">
        <v>41</v>
      </c>
      <c r="F29" s="61"/>
      <c r="G29" s="127"/>
      <c r="H29" s="132"/>
      <c r="I29" s="136" t="s">
        <v>36</v>
      </c>
      <c r="J29" s="385"/>
      <c r="K29" s="126"/>
      <c r="L29" s="355"/>
      <c r="M29" s="359" t="s">
        <v>27</v>
      </c>
      <c r="N29" s="337" t="str">
        <f>IF(N13="","",IF(N22="","",(N13+N22)))</f>
        <v/>
      </c>
      <c r="O29" s="20"/>
    </row>
    <row r="30" spans="1:15" s="6" customFormat="1" ht="18" customHeight="1" thickBot="1" x14ac:dyDescent="0.25">
      <c r="A30" s="350"/>
      <c r="B30" s="108" t="s">
        <v>36</v>
      </c>
      <c r="C30" s="59"/>
      <c r="D30" s="382"/>
      <c r="E30" s="113" t="s">
        <v>42</v>
      </c>
      <c r="F30" s="63"/>
      <c r="G30" s="128"/>
      <c r="H30" s="133"/>
      <c r="I30" s="137" t="s">
        <v>42</v>
      </c>
      <c r="J30" s="386"/>
      <c r="K30" s="134"/>
      <c r="L30" s="356"/>
      <c r="M30" s="360"/>
      <c r="N30" s="343"/>
      <c r="O30" s="20"/>
    </row>
    <row r="31" spans="1:15" ht="15.75" x14ac:dyDescent="0.25">
      <c r="A31" s="3"/>
      <c r="B31" s="2"/>
      <c r="C31" s="3"/>
      <c r="D31" s="3"/>
      <c r="E31" s="4"/>
      <c r="F31" s="4"/>
      <c r="G31" s="2"/>
      <c r="H31" s="2"/>
      <c r="I31" s="2"/>
      <c r="J31" s="2"/>
      <c r="K31" s="2"/>
      <c r="L31" s="2"/>
      <c r="M31" s="2"/>
      <c r="N31" s="2"/>
      <c r="O31" s="8"/>
    </row>
    <row r="32" spans="1:15" ht="18.75" x14ac:dyDescent="0.3">
      <c r="A32" s="5"/>
      <c r="B32" s="5"/>
      <c r="C32" s="5"/>
      <c r="D32" s="5"/>
      <c r="E32" s="5"/>
      <c r="F32" s="5"/>
      <c r="G32" s="5"/>
      <c r="H32" s="5"/>
      <c r="I32" s="5"/>
      <c r="J32" s="5"/>
      <c r="K32" s="5"/>
      <c r="L32" s="2"/>
      <c r="M32" s="2"/>
      <c r="N32" s="2"/>
      <c r="O32" s="8"/>
    </row>
    <row r="33" spans="1:15" x14ac:dyDescent="0.2">
      <c r="A33" s="2"/>
      <c r="B33" s="2"/>
      <c r="C33" s="2"/>
      <c r="D33" s="2"/>
      <c r="E33" s="2"/>
      <c r="F33" s="2"/>
      <c r="G33" s="2"/>
      <c r="H33" s="2"/>
      <c r="I33" s="2"/>
      <c r="J33" s="2"/>
      <c r="K33" s="2"/>
      <c r="L33" s="2"/>
      <c r="M33" s="2"/>
      <c r="N33" s="2"/>
      <c r="O33" s="8"/>
    </row>
  </sheetData>
  <sheetProtection sheet="1" objects="1" scenarios="1"/>
  <mergeCells count="35">
    <mergeCell ref="A1:N1"/>
    <mergeCell ref="B2:D2"/>
    <mergeCell ref="F2:G2"/>
    <mergeCell ref="I2:N5"/>
    <mergeCell ref="B3:D3"/>
    <mergeCell ref="F3:G3"/>
    <mergeCell ref="B4:D4"/>
    <mergeCell ref="F4:G4"/>
    <mergeCell ref="B5:D5"/>
    <mergeCell ref="F5:G5"/>
    <mergeCell ref="A6:A14"/>
    <mergeCell ref="N7:N8"/>
    <mergeCell ref="M9:M14"/>
    <mergeCell ref="N9:N10"/>
    <mergeCell ref="N11:N12"/>
    <mergeCell ref="N13:N14"/>
    <mergeCell ref="A15:A23"/>
    <mergeCell ref="N16:N17"/>
    <mergeCell ref="M18:M23"/>
    <mergeCell ref="N18:N19"/>
    <mergeCell ref="N20:N21"/>
    <mergeCell ref="N22:N23"/>
    <mergeCell ref="J29:J30"/>
    <mergeCell ref="M29:M30"/>
    <mergeCell ref="N29:N30"/>
    <mergeCell ref="A24:A30"/>
    <mergeCell ref="D24:D30"/>
    <mergeCell ref="L24:L30"/>
    <mergeCell ref="J25:J26"/>
    <mergeCell ref="M25:M26"/>
    <mergeCell ref="N25:N26"/>
    <mergeCell ref="J27:J28"/>
    <mergeCell ref="M27:M28"/>
    <mergeCell ref="N27:N28"/>
    <mergeCell ref="G28:H28"/>
  </mergeCells>
  <pageMargins left="0.46" right="0.42" top="0.27" bottom="0.26" header="0.17" footer="0.28999999999999998"/>
  <pageSetup scale="65" orientation="landscape"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Volume Calibration Worksheet</vt:lpstr>
      <vt:lpstr>Instructions</vt:lpstr>
      <vt:lpstr>IDF_SDF (AOAC 991.43)</vt:lpstr>
      <vt:lpstr>TDF (AOAC 991.43)</vt:lpstr>
      <vt:lpstr>TDF (AOAC 985.29)</vt:lpstr>
      <vt:lpstr>IDF_SDF (AOAC 2011.25)</vt:lpstr>
      <vt:lpstr>TDF (AOAC 2009.01)</vt:lpstr>
      <vt:lpstr>TDF (AOAC 2017.16)</vt:lpstr>
      <vt:lpstr>IDF_SDF (AOAC 2022.01)</vt:lpstr>
      <vt:lpstr>BLANK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ANKOM Technology</dc:creator>
  <cp:lastModifiedBy>Greg Coutant</cp:lastModifiedBy>
  <cp:lastPrinted>2023-06-19T18:04:29Z</cp:lastPrinted>
  <dcterms:created xsi:type="dcterms:W3CDTF">2011-07-15T15:24:24Z</dcterms:created>
  <dcterms:modified xsi:type="dcterms:W3CDTF">2023-06-19T18:28:55Z</dcterms:modified>
</cp:coreProperties>
</file>